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2019\TRANSPARENCIA FEDERAL\1ER TRIMESTRE 2019\"/>
    </mc:Choice>
  </mc:AlternateContent>
  <bookViews>
    <workbookView xWindow="0" yWindow="0" windowWidth="16800" windowHeight="6465"/>
  </bookViews>
  <sheets>
    <sheet name="Reporte de Formatos" sheetId="1" r:id="rId1"/>
  </sheets>
  <calcPr calcId="152511" calcOnSave="0" concurrentCalc="0"/>
</workbook>
</file>

<file path=xl/calcChain.xml><?xml version="1.0" encoding="utf-8"?>
<calcChain xmlns="http://schemas.openxmlformats.org/spreadsheetml/2006/main">
  <c r="I72" i="1" l="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alcChain>
</file>

<file path=xl/sharedStrings.xml><?xml version="1.0" encoding="utf-8"?>
<sst xmlns="http://schemas.openxmlformats.org/spreadsheetml/2006/main" count="322" uniqueCount="182">
  <si>
    <t>50031</t>
  </si>
  <si>
    <t>TÍTULO</t>
  </si>
  <si>
    <t>NOMBRE CORTO</t>
  </si>
  <si>
    <t>DESCRIPCIÓN</t>
  </si>
  <si>
    <t>Informe financiero_Gasto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</si>
  <si>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</si>
  <si>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</si>
  <si>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</si>
  <si>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</si>
  <si>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</si>
  <si>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</si>
  <si>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</si>
  <si>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454541</t>
  </si>
  <si>
    <t>454550</t>
  </si>
  <si>
    <t>454551</t>
  </si>
  <si>
    <t>454542</t>
  </si>
  <si>
    <t>454556</t>
  </si>
  <si>
    <t>454543</t>
  </si>
  <si>
    <t>454557</t>
  </si>
  <si>
    <t>454544</t>
  </si>
  <si>
    <t>454558</t>
  </si>
  <si>
    <t>454545</t>
  </si>
  <si>
    <t>454546</t>
  </si>
  <si>
    <t>454559</t>
  </si>
  <si>
    <t>454547</t>
  </si>
  <si>
    <t>454548</t>
  </si>
  <si>
    <t>454549</t>
  </si>
  <si>
    <t>454552</t>
  </si>
  <si>
    <t>454553</t>
  </si>
  <si>
    <t>454554</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</si>
  <si>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</si>
  <si>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</si>
  <si>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</si>
  <si>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</si>
  <si>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</si>
  <si>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</si>
  <si>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</si>
  <si>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</si>
  <si>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</si>
  <si>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</si>
  <si>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</si>
  <si>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</si>
  <si>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</si>
  <si>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</si>
  <si>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</si>
  <si>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</si>
  <si>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</si>
  <si>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</si>
  <si>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</si>
  <si>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SUELDOS BASE AL PERSONAL PERMANENTE</t>
  </si>
  <si>
    <t>HONORARIOS ASIMILABLES A SALARIOS</t>
  </si>
  <si>
    <t>PRIMAS POR AÑOS DE SERVICIO EFECTIVOS PRESTADOS</t>
  </si>
  <si>
    <t>PRIMAS DE VACACIONES, DOMINICAL Y GRATIFICACIÓN DE FIN DE AÑO</t>
  </si>
  <si>
    <t>COMPENSACIONES</t>
  </si>
  <si>
    <t>APORTACIONES DE SEGURIDAD SOCIAL</t>
  </si>
  <si>
    <t>APORTACIONES A FONDOS DE VIVIENDA</t>
  </si>
  <si>
    <t>APORTACIONES PARA SEGUROS</t>
  </si>
  <si>
    <t>CUOTAS PARA EL FONDO DE AHORRO Y FONDO DE TRABAJO</t>
  </si>
  <si>
    <t>PRESTACIONES CONTRACTUALES</t>
  </si>
  <si>
    <t>OTRAS PRESTACIONES SOCIALES Y ECONÓMICAS</t>
  </si>
  <si>
    <t>ESTÍMULOS</t>
  </si>
  <si>
    <t>MATERIALES, ÚTILES Y EQUIPOS MENORES DE OFICINA</t>
  </si>
  <si>
    <t>MATERIALES Y ÚTILES DE IMPRESIÓN Y REPRODUCCIÓN</t>
  </si>
  <si>
    <t>MATERIALES, ÚTILES Y EQUIPOS MENORES DE TECNOLOGÍAS DE LA INFORMACIÓN Y COMUNICACIONES</t>
  </si>
  <si>
    <t>MATERIAL IMPRESO E INFORMACIÓN DIGITAL</t>
  </si>
  <si>
    <t>MATERIAL DE LIMPIEZA</t>
  </si>
  <si>
    <t>MATERIALES Y ÚTILES DE ENSEÑANZA</t>
  </si>
  <si>
    <t>PRODUCTOS ALIMENTICIOS PARA PERSONAS</t>
  </si>
  <si>
    <t>UTENSILIOS PARA EL SERVICIO DE ALIMENTACIÓN</t>
  </si>
  <si>
    <t>MATERIAL ELÉCTRICO Y ELECTRÓNICO</t>
  </si>
  <si>
    <t>OTROS MATERIALES Y ARTÍCULOS DE CONSTRUCCIÓN Y REPARACIÓN</t>
  </si>
  <si>
    <t>MEDICINAS Y PRODUCTOS FARMACÉUTICOS</t>
  </si>
  <si>
    <t>COMBUSTIBLES, LUBRICANTES Y ADITIVOS</t>
  </si>
  <si>
    <t>VESTUARIO Y UNIFORMES</t>
  </si>
  <si>
    <t>PRENDAS DE SEGURIDAD Y PROTECCIÓN PERSONAL</t>
  </si>
  <si>
    <t>HERRAMIENTAS MENORES</t>
  </si>
  <si>
    <t>REFACCIONES Y ACCESORIOS MENORES DE EDIFICIOS</t>
  </si>
  <si>
    <t>REFACCIONES Y ACCESORIOS MENORES PARA EQUIPO DE CÓMPUTO Y TECNOLOGÍAS DE LA INFORMACIÓN</t>
  </si>
  <si>
    <t>ENERGÍA ELÉCTRICA</t>
  </si>
  <si>
    <t>AGUA</t>
  </si>
  <si>
    <t>TELEFONÍA TRADICIONAL</t>
  </si>
  <si>
    <t>SERVICIOS DE ACCESO DE INTERNET, REDES Y PROCESAMIENTO DE INFORMACIÓN</t>
  </si>
  <si>
    <t>SERVICIOS POSTALES Y TELEGRÁFICOS</t>
  </si>
  <si>
    <t>ARRENDAMIENTO DE EDIFICIOS</t>
  </si>
  <si>
    <t>ARRENDAMIENTO DE ACTIVOS INTANGIBLES</t>
  </si>
  <si>
    <t>SERVICIOS LEGALES, DE CONTABILIDAD, AUDITORÍA Y RELACIONADOS</t>
  </si>
  <si>
    <t>SERVICIOS DE CONSULTORÍA ADMINISTRATIVA, PROCESOS, TÉCNICA Y EN TECNOLOGÍAS DE LA INFORMACIÓN</t>
  </si>
  <si>
    <t>SERVICIOS DE CAPACITACIÓN</t>
  </si>
  <si>
    <t>SERVICIOS DE INVESTIGACIÓN CIENTÍFICA Y DESARROLLO</t>
  </si>
  <si>
    <t>SERVICIOS DE APOYO ADMINISTRATIVO, TRADUCCIÓN, FOTOCOPIADO E IMPRESIÓN</t>
  </si>
  <si>
    <t>SERVICIOS DE VIGILANCIA</t>
  </si>
  <si>
    <t>SEGURO DE BIENES PATRIMONIALES</t>
  </si>
  <si>
    <t>INSTALACIÓN, REPARACIÓN Y MANTENIMIENTO DE EQUIPO DE CÓMPUTO Y TECNOLOGÍA DE INFORMACIÓN</t>
  </si>
  <si>
    <t>REPARACIÓN Y MANTENIMIENTO DE EQUIPO DE TRANSPORTE</t>
  </si>
  <si>
    <t>INSTALACIÓN, REPARACIÓN Y MANTENIMIENTO DE MAQUINARIA, OTROS EQUIPOS Y HERRAMIENTAS</t>
  </si>
  <si>
    <t>SERVICIOS DE LIMPIEZA Y MANEJO DE DESECHOS</t>
  </si>
  <si>
    <t>SERVICIOS DE JARDINERÍA Y FUMIGACIÓN</t>
  </si>
  <si>
    <t>DIFUSIÓN POR RADIO, TELEVISIÓN Y OTROS MEDIOS DE MENSAJES SOBRE PROGRAMAS Y ACTIVIDADES GUBERNAMENTALES</t>
  </si>
  <si>
    <t>PASAJES AÉREOS</t>
  </si>
  <si>
    <t>VIÁTICOS EN EL PAÍS</t>
  </si>
  <si>
    <t>VIÁTICOS EN EL EXTRANJERO</t>
  </si>
  <si>
    <t>OTROS SERVICIOS DE TRASLADO Y HOSPEDAJE</t>
  </si>
  <si>
    <t>GASTOS DE CEREMONIAL</t>
  </si>
  <si>
    <t>CONGRESOS Y CONVENCIONES</t>
  </si>
  <si>
    <t>GASTOS DE REPRESENTACIÓN</t>
  </si>
  <si>
    <t>IMPUESTOS Y DERECHOS</t>
  </si>
  <si>
    <t>OTROS SERVICIOS GENERALES</t>
  </si>
  <si>
    <t>BECAS Y OTRAS AYUDAS PARA PROGRAMAS DE CAPACITACIÓN</t>
  </si>
  <si>
    <t>MUEBLES DE OFICINA Y ESTANTERÍA</t>
  </si>
  <si>
    <t>EQUIPO DE CÓMPUTO Y DE TECNOLOGÍA DE LA INFORMACIÓN</t>
  </si>
  <si>
    <t>Área de Recursos Financieros</t>
  </si>
  <si>
    <t>PREVISIONES DE CARÁCTER LABORAL, ECONÓMICA Y DE SEGURIDAD SOCIAL</t>
  </si>
  <si>
    <t>CONSERVACIÓN Y MANTENIMIENTO MENOR DE INMUEBLES</t>
  </si>
  <si>
    <t>INSTALACIÓN, REPARACIÓN Y MANTENIMIENTO DE MOBILIARIO Y EQUIPO DE ADMINISTRACIÓN, EDUCACIONAL Y RECREATIVO</t>
  </si>
  <si>
    <t>EQUIPOS Y APARATOS AUDIOVISUALES</t>
  </si>
  <si>
    <t>http://encino.colson.edu.mx/Transparencia/recfin/ETCA-II-13.xlsx</t>
  </si>
  <si>
    <t>http://encino.colson.edu.mx/Transparencia/recfin/VARIACIONES%201ER.%20%20TRIMESTRE%2020</t>
  </si>
  <si>
    <t>http://encino.colson.edu.mx/Transparencia/recfin/VARIACIONES%201ER.%20%20TRIMESTRE%2021</t>
  </si>
  <si>
    <t>http://encino.colson.edu.mx/Transparencia/recfin/VARIACIONES%201ER.%20%20TRIMESTRE%2022</t>
  </si>
  <si>
    <t>http://encino.colson.edu.mx/Transparencia/recfin/VARIACIONES%201ER.%20%20TRIMESTRE%2023</t>
  </si>
  <si>
    <t>http://encino.colson.edu.mx/Transparencia/recfin/VARIACIONES%201ER.%20%20TRIMESTRE%2024</t>
  </si>
  <si>
    <t>http://encino.colson.edu.mx/Transparencia/recfin/VARIACIONES%201ER.%20%20TRIMESTRE%2025</t>
  </si>
  <si>
    <t>http://encino.colson.edu.mx/Transparencia/recfin/VARIACIONES%201ER.%20%20TRIMESTRE%2026</t>
  </si>
  <si>
    <t>http://encino.colson.edu.mx/Transparencia/recfin/VARIACIONES%201ER.%20%20TRIMESTRE%2027</t>
  </si>
  <si>
    <t>http://encino.colson.edu.mx/Transparencia/recfin/VARIACIONES%201ER.%20%20TRIMESTRE%2028</t>
  </si>
  <si>
    <t>http://encino.colson.edu.mx/Transparencia/recfin/VARIACIONES%201ER.%20%20TRIMESTRE%2029</t>
  </si>
  <si>
    <t>http://encino.colson.edu.mx/Transparencia/recfin/VARIACIONES%201ER.%20%20TRIMESTRE%2030</t>
  </si>
  <si>
    <t>http://encino.colson.edu.mx/Transparencia/recfin/VARIACIONES%201ER.%20%20TRIMESTRE%2031</t>
  </si>
  <si>
    <t>http://encino.colson.edu.mx/Transparencia/recfin/VARIACIONES%201ER.%20%20TRIMESTRE%2032</t>
  </si>
  <si>
    <t>http://encino.colson.edu.mx/Transparencia/recfin/VARIACIONES%201ER.%20%20TRIMESTRE%2033</t>
  </si>
  <si>
    <t>http://encino.colson.edu.mx/Transparencia/recfin/VARIACIONES%201ER.%20%20TRIMESTRE%2034</t>
  </si>
  <si>
    <t>http://encino.colson.edu.mx/Transparencia/recfin/VARIACIONES%201ER.%20%20TRIMESTRE%2035</t>
  </si>
  <si>
    <t>http://encino.colson.edu.mx/Transparencia/recfin/VARIACIONES%201ER.%20%20TRIMESTRE%2036</t>
  </si>
  <si>
    <t>http://encino.colson.edu.mx/Transparencia/recfin/VARIACIONES%201ER.%20%20TRIMESTRE%2037</t>
  </si>
  <si>
    <t>http://encino.colson.edu.mx/Transparencia/recfin/VARIACIONES%201ER.%20%20TRIMESTRE%2038</t>
  </si>
  <si>
    <t>http://encino.colson.edu.mx/Transparencia/recfin/VARIACIONES%201ER.%20%20TRIMESTRE%2039</t>
  </si>
  <si>
    <t>http://encino.colson.edu.mx/Transparencia/recfin/VARIACIONES%201ER.%20%20TRIMESTRE%2040</t>
  </si>
  <si>
    <t>http://encino.colson.edu.mx/Transparencia/recfin/VARIACIONES%201ER.%20%20TRIMESTRE%2041</t>
  </si>
  <si>
    <t>http://encino.colson.edu.mx/Transparencia/recfin/VARIACIONES%201ER.%20%20TRIMESTRE%2042</t>
  </si>
  <si>
    <t>http://encino.colson.edu.mx/Transparencia/recfin/VARIACIONES%201ER.%20%20TRIMESTRE%2043</t>
  </si>
  <si>
    <t>http://encino.colson.edu.mx/Transparencia/recfin/VARIACIONES%201ER.%20%20TRIMESTRE%2044</t>
  </si>
  <si>
    <t>http://encino.colson.edu.mx/Transparencia/recfin/VARIACIONES%201ER.%20%20TRIMESTRE%2045</t>
  </si>
  <si>
    <t>http://encino.colson.edu.mx/Transparencia/recfin/VARIACIONES%201ER.%20%20TRIMESTRE%2046</t>
  </si>
  <si>
    <t>http://encino.colson.edu.mx/Transparencia/recfin/VARIACIONES%201ER.%20%20TRIMESTRE%2047</t>
  </si>
  <si>
    <t>http://encino.colson.edu.mx/Transparencia/recfin/VARIACIONES%201ER.%20%20TRIMESTRE%2048</t>
  </si>
  <si>
    <t>http://encino.colson.edu.mx/Transparencia/recfin/VARIACIONES%201ER.%20%20TRIMESTRE%2049</t>
  </si>
  <si>
    <t>http://encino.colson.edu.mx/Transparencia/recfin/VARIACIONES%201ER.%20%20TRIMESTRE%2050</t>
  </si>
  <si>
    <t>http://encino.colson.edu.mx/Transparencia/recfin/VARIACIONES%201ER.%20%20TRIMESTRE%2051</t>
  </si>
  <si>
    <t>http://encino.colson.edu.mx/Transparencia/recfin/VARIACIONES%201ER.%20%20TRIMESTRE%2052</t>
  </si>
  <si>
    <t>http://encino.colson.edu.mx/Transparencia/recfin/VARIACIONES%201ER.%20%20TRIMESTRE%2053</t>
  </si>
  <si>
    <t>http://encino.colson.edu.mx/Transparencia/recfin/VARIACIONES%201ER.%20%20TRIMESTRE%2054</t>
  </si>
  <si>
    <t>http://encino.colson.edu.mx/Transparencia/recfin/VARIACIONES%201ER.%20%20TRIMESTRE%2055</t>
  </si>
  <si>
    <t>http://encino.colson.edu.mx/Transparencia/recfin/VARIACIONES%201ER.%20%20TRIMESTRE%2056</t>
  </si>
  <si>
    <t>http://encino.colson.edu.mx/Transparencia/recfin/VARIACIONES%201ER.%20%20TRIMESTRE%2057</t>
  </si>
  <si>
    <t>http://encino.colson.edu.mx/Transparencia/recfin/VARIACIONES%201ER.%20%20TRIMESTRE%2058</t>
  </si>
  <si>
    <t>http://encino.colson.edu.mx/Transparencia/recfin/VARIACIONES%201ER.%20%20TRIMESTRE%2059</t>
  </si>
  <si>
    <t>http://encino.colson.edu.mx/Transparencia/recfin/VARIACIONES%201ER.%20%20TRIMESTRE%2060</t>
  </si>
  <si>
    <t>http://encino.colson.edu.mx/Transparencia/recfin/VARIACIONES%201ER.%20%20TRIMESTRE%2061</t>
  </si>
  <si>
    <t>http://encino.colson.edu.mx/Transparencia/recfin/VARIACIONES%201ER.%20%20TRIMESTRE%2062</t>
  </si>
  <si>
    <t>http://encino.colson.edu.mx/Transparencia/recfin/VARIACIONES%201ER.%20%20TRIMESTRE%2063</t>
  </si>
  <si>
    <t>http://encino.colson.edu.mx/Transparencia/recfin/VARIACIONES%201ER.%20%20TRIMESTRE%2064</t>
  </si>
  <si>
    <t>http://encino.colson.edu.mx/Transparencia/recfin/VARIACIONES%201ER.%20%20TRIMESTRE%2065</t>
  </si>
  <si>
    <t>http://encino.colson.edu.mx/Transparencia/recfin/VARIACIONES%201ER.%20%20TRIMESTRE%2066</t>
  </si>
  <si>
    <t>http://encino.colson.edu.mx/Transparencia/recfin/VARIACIONES%201ER.%20%20TRIMESTRE%2067</t>
  </si>
  <si>
    <t>http://encino.colson.edu.mx/Transparencia/recfin/VARIACIONES%201ER.%20%20TRIMESTRE%2068</t>
  </si>
  <si>
    <t>http://encino.colson.edu.mx/Transparencia/recfin/VARIACIONES%201ER.%20%20TRIMESTRE%2069</t>
  </si>
  <si>
    <t>http://encino.colson.edu.mx/Transparencia/recfin/VARIACIONES%201ER.%20%20TRIMESTRE%2070</t>
  </si>
  <si>
    <t>http://encino.colson.edu.mx/Transparencia/recfin/VARIACIONES%201ER.%20%20TRIMESTRE%2071</t>
  </si>
  <si>
    <t>http://encino.colson.edu.mx/Transparencia/recfin/VARIACIONES%201ER.%20%20TRIMESTRE%2072</t>
  </si>
  <si>
    <t>http://encino.colson.edu.mx/Transparencia/recfin/VARIACIONES%201ER.%20%20TRIMESTRE%2073</t>
  </si>
  <si>
    <t>http://encino.colson.edu.mx/Transparencia/recfin/VARIACIONES%201ER.%20%20TRIMESTRE%2074</t>
  </si>
  <si>
    <t>http://encino.colson.edu.mx/Transparencia/recfin/VARIACIONES%201ER.%20%20TRIMESTRE%2075</t>
  </si>
  <si>
    <t>http://encino.colson.edu.mx/Transparencia/recfin/VARIACIONES%201ER.%20%20TRIMESTRE%2076</t>
  </si>
  <si>
    <t>http://encino.colson.edu.mx/Transparencia/recfin/VARIACIONES%201ER.%20%20TRIMESTRE%2077</t>
  </si>
  <si>
    <t>http://encino.colson.edu.mx/Transparencia/recfin/VARIACIONES%201ER.%20%20TRIMESTRE%2078</t>
  </si>
  <si>
    <t>http://encino.colson.edu.mx/Transparencia/recfin/VARIACIONES%201ER.%20%20TRIMESTRE%2079</t>
  </si>
  <si>
    <t>http://encino.colson.edu.mx/Transparencia/recfin/VARIACIONES%201ER.%20%20TRIMESTRE%2080</t>
  </si>
  <si>
    <t>http://encino.colson.edu.mx/Transparencia/recfin/VARIACIONES%201ER.%20%20TRIMESTRE%2081</t>
  </si>
  <si>
    <t>http://encino.colson.edu.mx/Transparencia/recfin/VARIACIONES%201ER.%20%20TRIMESTRE%2082</t>
  </si>
  <si>
    <t>http://encino.colson.edu.mx/Transparencia/recfin/VARIACIONES%201ER.%20%20TRIMESTRE%2083</t>
  </si>
  <si>
    <t>http://encino.colson.edu.mx/Transparencia/recfin/VARIACIONES%201ER.%20%20TRIMESTRE%2084</t>
  </si>
  <si>
    <t>LGT_ART70_FXXXIA_2019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</si>
</sst>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font>
    <font>
      <sz val="11"/>
      <name val="Calibri"/>
      <family val="2"/>
    </font>
    <font>
      <sz val="8"/>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14" fontId="0" fillId="0" borderId="0" xfId="0" applyNumberFormat="1"/>
    <xf numFmtId="0" fontId="2" fillId="3" borderId="2" xfId="0" applyFont="1" applyFill="1" applyBorder="1" applyAlignment="1">
      <alignment horizontal="center" wrapText="1"/>
    </xf>
    <xf numFmtId="0" fontId="3" fillId="0" borderId="0" xfId="1"/>
    <xf numFmtId="0" fontId="0" fillId="0" borderId="0" xfId="0"/>
    <xf numFmtId="0" fontId="0" fillId="0" borderId="0" xfId="0"/>
    <xf numFmtId="0" fontId="4" fillId="0" borderId="0" xfId="0" applyFont="1" applyBorder="1" applyAlignment="1">
      <alignment vertical="top" wrapText="1"/>
    </xf>
    <xf numFmtId="3" fontId="4" fillId="0" borderId="0" xfId="0" applyNumberFormat="1" applyFont="1" applyBorder="1" applyAlignment="1">
      <alignment horizontal="right" vertical="top" wrapText="1"/>
    </xf>
    <xf numFmtId="0" fontId="0" fillId="0" borderId="0" xfId="0"/>
    <xf numFmtId="0" fontId="5" fillId="0" borderId="0" xfId="0" applyNumberFormat="1" applyFont="1" applyBorder="1" applyAlignment="1">
      <alignment vertical="top" wrapText="1"/>
    </xf>
    <xf numFmtId="0" fontId="0" fillId="0" borderId="0" xfId="0"/>
    <xf numFmtId="3" fontId="6" fillId="0" borderId="0" xfId="0" applyNumberFormat="1" applyFont="1" applyBorder="1" applyAlignment="1">
      <alignment horizontal="right" vertical="top"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encino.colson.edu.mx/Transparencia/recfin/ETCA-II-13.xlsx" TargetMode="External"/><Relationship Id="rId13" Type="http://schemas.openxmlformats.org/officeDocument/2006/relationships/hyperlink" Target="http://encino.colson.edu.mx/Transparencia/recfin/ETCA-II-13.xlsx" TargetMode="External"/><Relationship Id="rId3" Type="http://schemas.openxmlformats.org/officeDocument/2006/relationships/hyperlink" Target="http://encino.colson.edu.mx/Transparencia/recfin/ETCA-II-13.xlsx" TargetMode="External"/><Relationship Id="rId7" Type="http://schemas.openxmlformats.org/officeDocument/2006/relationships/hyperlink" Target="http://encino.colson.edu.mx/Transparencia/recfin/ETCA-II-13.xlsx" TargetMode="External"/><Relationship Id="rId12" Type="http://schemas.openxmlformats.org/officeDocument/2006/relationships/hyperlink" Target="http://encino.colson.edu.mx/Transparencia/recfin/ETCA-II-13.xlsx" TargetMode="External"/><Relationship Id="rId17" Type="http://schemas.openxmlformats.org/officeDocument/2006/relationships/printerSettings" Target="../printerSettings/printerSettings1.bin"/><Relationship Id="rId2" Type="http://schemas.openxmlformats.org/officeDocument/2006/relationships/hyperlink" Target="http://encino.colson.edu.mx/Transparencia/recfin/ETCA-II-13.xlsx" TargetMode="External"/><Relationship Id="rId16" Type="http://schemas.openxmlformats.org/officeDocument/2006/relationships/hyperlink" Target="http://encino.colson.edu.mx/Transparencia/recfin/VARIACIONES%201ER.%20%20TRIMESTRE%2020" TargetMode="External"/><Relationship Id="rId1" Type="http://schemas.openxmlformats.org/officeDocument/2006/relationships/hyperlink" Target="http://encino.colson.edu.mx/Transparencia/recfin/ETCA-II-13.xlsx" TargetMode="External"/><Relationship Id="rId6" Type="http://schemas.openxmlformats.org/officeDocument/2006/relationships/hyperlink" Target="http://encino.colson.edu.mx/Transparencia/recfin/ETCA-II-13.xlsx" TargetMode="External"/><Relationship Id="rId11" Type="http://schemas.openxmlformats.org/officeDocument/2006/relationships/hyperlink" Target="http://encino.colson.edu.mx/Transparencia/recfin/ETCA-II-13.xlsx" TargetMode="External"/><Relationship Id="rId5" Type="http://schemas.openxmlformats.org/officeDocument/2006/relationships/hyperlink" Target="http://encino.colson.edu.mx/Transparencia/recfin/ETCA-II-13.xlsx" TargetMode="External"/><Relationship Id="rId15" Type="http://schemas.openxmlformats.org/officeDocument/2006/relationships/hyperlink" Target="http://encino.colson.edu.mx/Transparencia/recfin/VARIACIONES%201ER.%20%20TRIMESTRE%2020" TargetMode="External"/><Relationship Id="rId10" Type="http://schemas.openxmlformats.org/officeDocument/2006/relationships/hyperlink" Target="http://encino.colson.edu.mx/Transparencia/recfin/ETCA-II-13.xlsx" TargetMode="External"/><Relationship Id="rId4" Type="http://schemas.openxmlformats.org/officeDocument/2006/relationships/hyperlink" Target="http://encino.colson.edu.mx/Transparencia/recfin/ETCA-II-13.xlsx" TargetMode="External"/><Relationship Id="rId9" Type="http://schemas.openxmlformats.org/officeDocument/2006/relationships/hyperlink" Target="http://encino.colson.edu.mx/Transparencia/recfin/ETCA-II-13.xlsx" TargetMode="External"/><Relationship Id="rId14" Type="http://schemas.openxmlformats.org/officeDocument/2006/relationships/hyperlink" Target="http://encino.colson.edu.mx/Transparencia/recfin/ETCA-II-13.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tabSelected="1" topLeftCell="P2" workbookViewId="0">
      <selection activeCell="AI17" sqref="AI17"/>
    </sheetView>
  </sheetViews>
  <sheetFormatPr baseColWidth="10" defaultColWidth="8.7109375" defaultRowHeight="15" x14ac:dyDescent="0.25"/>
  <cols>
    <col min="1" max="1" width="8" bestFit="1" customWidth="1"/>
    <col min="2" max="2" width="19.28515625" customWidth="1"/>
    <col min="3" max="3" width="21.85546875" customWidth="1"/>
    <col min="4" max="4" width="34.28515625" customWidth="1"/>
    <col min="5" max="5" width="16.140625" customWidth="1"/>
    <col min="6" max="6" width="13.5703125" customWidth="1"/>
    <col min="7" max="7" width="81.5703125" bestFit="1" customWidth="1"/>
    <col min="8" max="8" width="36.42578125" customWidth="1"/>
    <col min="9" max="9" width="36" customWidth="1"/>
    <col min="10" max="10" width="47.140625" customWidth="1"/>
    <col min="11" max="11" width="36.85546875" customWidth="1"/>
    <col min="12" max="12" width="42.7109375" customWidth="1"/>
    <col min="13" max="13" width="35.28515625" customWidth="1"/>
    <col min="14" max="14" width="60.140625" customWidth="1"/>
    <col min="15" max="15" width="64.28515625" customWidth="1"/>
    <col min="16" max="16" width="30.7109375" customWidth="1"/>
    <col min="17" max="17" width="14.85546875" customWidth="1"/>
    <col min="18" max="18" width="16.140625" customWidth="1"/>
  </cols>
  <sheetData>
    <row r="1" spans="1:18" hidden="1" x14ac:dyDescent="0.25">
      <c r="A1" t="s">
        <v>0</v>
      </c>
    </row>
    <row r="2" spans="1:18" x14ac:dyDescent="0.25">
      <c r="A2" s="14" t="s">
        <v>1</v>
      </c>
      <c r="B2" s="15"/>
      <c r="C2" s="15"/>
      <c r="D2" s="14" t="s">
        <v>2</v>
      </c>
      <c r="E2" s="15"/>
      <c r="F2" s="15"/>
      <c r="G2" s="14" t="s">
        <v>3</v>
      </c>
      <c r="H2" s="15"/>
      <c r="I2" s="15"/>
    </row>
    <row r="3" spans="1:18" x14ac:dyDescent="0.25">
      <c r="A3" s="16" t="s">
        <v>4</v>
      </c>
      <c r="B3" s="15"/>
      <c r="C3" s="15"/>
      <c r="D3" s="16" t="s">
        <v>181</v>
      </c>
      <c r="E3" s="15"/>
      <c r="F3" s="15"/>
      <c r="G3" s="16" t="s">
        <v>5</v>
      </c>
      <c r="H3" s="15"/>
      <c r="I3" s="15"/>
    </row>
    <row r="4" spans="1:18"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row>
    <row r="5" spans="1:18"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14" t="s">
        <v>30</v>
      </c>
      <c r="B6" s="15"/>
      <c r="C6" s="15"/>
      <c r="D6" s="15"/>
      <c r="E6" s="15"/>
      <c r="F6" s="15"/>
      <c r="G6" s="15"/>
      <c r="H6" s="15"/>
      <c r="I6" s="15"/>
      <c r="J6" s="15"/>
      <c r="K6" s="15"/>
      <c r="L6" s="15"/>
      <c r="M6" s="15"/>
      <c r="N6" s="15"/>
      <c r="O6" s="15"/>
      <c r="P6" s="15"/>
      <c r="Q6" s="15"/>
      <c r="R6" s="15"/>
    </row>
    <row r="7" spans="1:18" ht="77.25" x14ac:dyDescent="0.25">
      <c r="A7" s="1" t="s">
        <v>31</v>
      </c>
      <c r="B7" s="1" t="s">
        <v>32</v>
      </c>
      <c r="C7" s="1" t="s">
        <v>33</v>
      </c>
      <c r="D7" s="1" t="s">
        <v>34</v>
      </c>
      <c r="E7" s="1" t="s">
        <v>35</v>
      </c>
      <c r="F7" s="3" t="s">
        <v>36</v>
      </c>
      <c r="G7" s="1" t="s">
        <v>37</v>
      </c>
      <c r="H7" s="3" t="s">
        <v>38</v>
      </c>
      <c r="I7" s="3" t="s">
        <v>39</v>
      </c>
      <c r="J7" s="3" t="s">
        <v>40</v>
      </c>
      <c r="K7" s="3" t="s">
        <v>41</v>
      </c>
      <c r="L7" s="3" t="s">
        <v>42</v>
      </c>
      <c r="M7" s="3" t="s">
        <v>43</v>
      </c>
      <c r="N7" s="1" t="s">
        <v>44</v>
      </c>
      <c r="O7" s="1" t="s">
        <v>45</v>
      </c>
      <c r="P7" s="1" t="s">
        <v>46</v>
      </c>
      <c r="Q7" s="1" t="s">
        <v>47</v>
      </c>
      <c r="R7" s="1" t="s">
        <v>48</v>
      </c>
    </row>
    <row r="8" spans="1:18" x14ac:dyDescent="0.25">
      <c r="A8">
        <v>2019</v>
      </c>
      <c r="B8" s="2">
        <v>43466</v>
      </c>
      <c r="C8" s="2">
        <v>43555</v>
      </c>
      <c r="D8">
        <v>1000</v>
      </c>
      <c r="E8">
        <v>1100</v>
      </c>
      <c r="F8" s="10">
        <v>113</v>
      </c>
      <c r="G8" s="7" t="s">
        <v>49</v>
      </c>
      <c r="H8" s="8">
        <v>43887278.579999998</v>
      </c>
      <c r="I8" s="8">
        <f>43887278.58</f>
        <v>43887278.579999998</v>
      </c>
      <c r="J8" s="12">
        <v>63240247.130000003</v>
      </c>
      <c r="K8" s="12">
        <v>7753591.6600000001</v>
      </c>
      <c r="L8" s="12">
        <v>7753591.6600000001</v>
      </c>
      <c r="M8" s="12">
        <v>7753591.6600000001</v>
      </c>
      <c r="N8" s="4" t="s">
        <v>116</v>
      </c>
      <c r="O8" s="4" t="s">
        <v>115</v>
      </c>
      <c r="P8" s="11" t="s">
        <v>110</v>
      </c>
      <c r="Q8" s="2">
        <v>43555</v>
      </c>
      <c r="R8" s="2">
        <v>43567</v>
      </c>
    </row>
    <row r="9" spans="1:18" x14ac:dyDescent="0.25">
      <c r="A9" s="13">
        <v>2019</v>
      </c>
      <c r="B9" s="2">
        <v>43466</v>
      </c>
      <c r="C9" s="2">
        <v>43555</v>
      </c>
      <c r="D9" s="5">
        <v>1000</v>
      </c>
      <c r="E9">
        <v>1200</v>
      </c>
      <c r="F9" s="10">
        <v>121</v>
      </c>
      <c r="G9" s="7" t="s">
        <v>50</v>
      </c>
      <c r="H9" s="8">
        <v>50400</v>
      </c>
      <c r="I9" s="8">
        <f>110636</f>
        <v>110636</v>
      </c>
      <c r="J9" s="12">
        <v>110635.97</v>
      </c>
      <c r="K9" s="12">
        <v>110635.97</v>
      </c>
      <c r="L9" s="12">
        <v>110635.97</v>
      </c>
      <c r="M9" s="12">
        <v>110635.97</v>
      </c>
      <c r="N9" s="4" t="s">
        <v>117</v>
      </c>
      <c r="O9" s="4" t="s">
        <v>115</v>
      </c>
      <c r="P9" s="11" t="s">
        <v>110</v>
      </c>
      <c r="Q9" s="2">
        <v>43555</v>
      </c>
      <c r="R9" s="2">
        <v>43567</v>
      </c>
    </row>
    <row r="10" spans="1:18" x14ac:dyDescent="0.25">
      <c r="A10" s="13">
        <v>2019</v>
      </c>
      <c r="B10" s="2">
        <v>43466</v>
      </c>
      <c r="C10" s="2">
        <v>43555</v>
      </c>
      <c r="D10" s="5">
        <v>1000</v>
      </c>
      <c r="E10">
        <v>1300</v>
      </c>
      <c r="F10" s="10">
        <v>131</v>
      </c>
      <c r="G10" s="7" t="s">
        <v>51</v>
      </c>
      <c r="H10" s="8">
        <v>3186019.66</v>
      </c>
      <c r="I10" s="8">
        <f>3186019.66</f>
        <v>3186019.66</v>
      </c>
      <c r="J10" s="12">
        <v>0</v>
      </c>
      <c r="K10" s="12">
        <v>364066.86</v>
      </c>
      <c r="L10" s="12">
        <v>364066.86</v>
      </c>
      <c r="M10" s="12">
        <v>364066.86</v>
      </c>
      <c r="N10" s="4" t="s">
        <v>118</v>
      </c>
      <c r="O10" s="4" t="s">
        <v>115</v>
      </c>
      <c r="P10" s="11" t="s">
        <v>110</v>
      </c>
      <c r="Q10" s="2">
        <v>43555</v>
      </c>
      <c r="R10" s="2">
        <v>43567</v>
      </c>
    </row>
    <row r="11" spans="1:18" x14ac:dyDescent="0.25">
      <c r="A11" s="13">
        <v>2019</v>
      </c>
      <c r="B11" s="2">
        <v>43466</v>
      </c>
      <c r="C11" s="2">
        <v>43555</v>
      </c>
      <c r="D11" s="5">
        <v>1000</v>
      </c>
      <c r="E11">
        <v>1300</v>
      </c>
      <c r="F11" s="10">
        <v>132</v>
      </c>
      <c r="G11" s="7" t="s">
        <v>52</v>
      </c>
      <c r="H11" s="8">
        <v>384366</v>
      </c>
      <c r="I11" s="8">
        <f>384366</f>
        <v>384366</v>
      </c>
      <c r="J11" s="12">
        <v>0</v>
      </c>
      <c r="K11" s="12">
        <v>0</v>
      </c>
      <c r="L11" s="12">
        <v>0</v>
      </c>
      <c r="M11" s="12">
        <v>0</v>
      </c>
      <c r="N11" s="4" t="s">
        <v>119</v>
      </c>
      <c r="O11" s="4" t="s">
        <v>115</v>
      </c>
      <c r="P11" s="11" t="s">
        <v>110</v>
      </c>
      <c r="Q11" s="2">
        <v>43555</v>
      </c>
      <c r="R11" s="2">
        <v>43567</v>
      </c>
    </row>
    <row r="12" spans="1:18" x14ac:dyDescent="0.25">
      <c r="A12" s="13">
        <v>2019</v>
      </c>
      <c r="B12" s="2">
        <v>43466</v>
      </c>
      <c r="C12" s="2">
        <v>43555</v>
      </c>
      <c r="D12" s="5">
        <v>1000</v>
      </c>
      <c r="E12">
        <v>1300</v>
      </c>
      <c r="F12" s="10">
        <v>134</v>
      </c>
      <c r="G12" s="7" t="s">
        <v>53</v>
      </c>
      <c r="H12" s="8">
        <v>769520.97</v>
      </c>
      <c r="I12" s="8">
        <f>769520.97</f>
        <v>769520.97</v>
      </c>
      <c r="J12" s="12">
        <v>0</v>
      </c>
      <c r="K12" s="12">
        <v>339054.18</v>
      </c>
      <c r="L12" s="12">
        <v>339054.18</v>
      </c>
      <c r="M12" s="12">
        <v>339054.18</v>
      </c>
      <c r="N12" s="4" t="s">
        <v>120</v>
      </c>
      <c r="O12" s="4" t="s">
        <v>115</v>
      </c>
      <c r="P12" s="11" t="s">
        <v>110</v>
      </c>
      <c r="Q12" s="2">
        <v>43555</v>
      </c>
      <c r="R12" s="2">
        <v>43567</v>
      </c>
    </row>
    <row r="13" spans="1:18" x14ac:dyDescent="0.25">
      <c r="A13" s="13">
        <v>2019</v>
      </c>
      <c r="B13" s="2">
        <v>43466</v>
      </c>
      <c r="C13" s="2">
        <v>43555</v>
      </c>
      <c r="D13" s="5">
        <v>1000</v>
      </c>
      <c r="E13">
        <v>1400</v>
      </c>
      <c r="F13" s="10">
        <v>141</v>
      </c>
      <c r="G13" s="7" t="s">
        <v>54</v>
      </c>
      <c r="H13" s="8">
        <v>9662430.4800000004</v>
      </c>
      <c r="I13" s="8">
        <f>9662430.48</f>
        <v>9662430.4800000004</v>
      </c>
      <c r="J13" s="12">
        <v>160156.47</v>
      </c>
      <c r="K13" s="12">
        <v>2528495.13</v>
      </c>
      <c r="L13" s="12">
        <v>2528495.13</v>
      </c>
      <c r="M13" s="12">
        <v>2528495.13</v>
      </c>
      <c r="N13" s="4" t="s">
        <v>121</v>
      </c>
      <c r="O13" s="4" t="s">
        <v>115</v>
      </c>
      <c r="P13" s="11" t="s">
        <v>110</v>
      </c>
      <c r="Q13" s="2">
        <v>43555</v>
      </c>
      <c r="R13" s="2">
        <v>43567</v>
      </c>
    </row>
    <row r="14" spans="1:18" x14ac:dyDescent="0.25">
      <c r="A14" s="13">
        <v>2019</v>
      </c>
      <c r="B14" s="2">
        <v>43466</v>
      </c>
      <c r="C14" s="2">
        <v>43555</v>
      </c>
      <c r="D14" s="5">
        <v>1000</v>
      </c>
      <c r="E14">
        <v>1400</v>
      </c>
      <c r="F14" s="10">
        <v>142</v>
      </c>
      <c r="G14" s="7" t="s">
        <v>55</v>
      </c>
      <c r="H14" s="8">
        <v>1333125.56</v>
      </c>
      <c r="I14" s="8">
        <f>1333125.56</f>
        <v>1333125.56</v>
      </c>
      <c r="J14" s="12">
        <v>0</v>
      </c>
      <c r="K14" s="12">
        <v>335799.59</v>
      </c>
      <c r="L14" s="12">
        <v>335799.59</v>
      </c>
      <c r="M14" s="12">
        <v>335799.59</v>
      </c>
      <c r="N14" s="4" t="s">
        <v>122</v>
      </c>
      <c r="O14" s="4" t="s">
        <v>115</v>
      </c>
      <c r="P14" s="11" t="s">
        <v>110</v>
      </c>
      <c r="Q14" s="2">
        <v>43555</v>
      </c>
      <c r="R14" s="2">
        <v>43567</v>
      </c>
    </row>
    <row r="15" spans="1:18" x14ac:dyDescent="0.25">
      <c r="A15" s="13">
        <v>2019</v>
      </c>
      <c r="B15" s="2">
        <v>43466</v>
      </c>
      <c r="C15" s="2">
        <v>43555</v>
      </c>
      <c r="D15" s="5">
        <v>1000</v>
      </c>
      <c r="E15">
        <v>1400</v>
      </c>
      <c r="F15" s="10">
        <v>144</v>
      </c>
      <c r="G15" s="7" t="s">
        <v>56</v>
      </c>
      <c r="H15" s="8">
        <v>1850834.86</v>
      </c>
      <c r="I15" s="8">
        <f>1850834.86</f>
        <v>1850834.86</v>
      </c>
      <c r="J15" s="12">
        <v>26680.9</v>
      </c>
      <c r="K15" s="12">
        <v>26680.9</v>
      </c>
      <c r="L15" s="12">
        <v>26680.9</v>
      </c>
      <c r="M15" s="12">
        <v>26680.9</v>
      </c>
      <c r="N15" s="4" t="s">
        <v>123</v>
      </c>
      <c r="O15" s="4" t="s">
        <v>115</v>
      </c>
      <c r="P15" s="11" t="s">
        <v>110</v>
      </c>
      <c r="Q15" s="2">
        <v>43555</v>
      </c>
      <c r="R15" s="2">
        <v>43567</v>
      </c>
    </row>
    <row r="16" spans="1:18" x14ac:dyDescent="0.25">
      <c r="A16" s="13">
        <v>2019</v>
      </c>
      <c r="B16" s="2">
        <v>43466</v>
      </c>
      <c r="C16" s="2">
        <v>43555</v>
      </c>
      <c r="D16" s="5">
        <v>1000</v>
      </c>
      <c r="E16">
        <v>1500</v>
      </c>
      <c r="F16" s="10">
        <v>151</v>
      </c>
      <c r="G16" s="7" t="s">
        <v>57</v>
      </c>
      <c r="H16" s="8">
        <v>1680360</v>
      </c>
      <c r="I16" s="8">
        <f>1680360</f>
        <v>1680360</v>
      </c>
      <c r="J16" s="12">
        <v>0</v>
      </c>
      <c r="K16" s="12">
        <v>445840</v>
      </c>
      <c r="L16" s="12">
        <v>445840</v>
      </c>
      <c r="M16" s="12">
        <v>445840</v>
      </c>
      <c r="N16" s="4" t="s">
        <v>124</v>
      </c>
      <c r="O16" s="4" t="s">
        <v>115</v>
      </c>
      <c r="P16" s="11" t="s">
        <v>110</v>
      </c>
      <c r="Q16" s="2">
        <v>43555</v>
      </c>
      <c r="R16" s="2">
        <v>43567</v>
      </c>
    </row>
    <row r="17" spans="1:18" x14ac:dyDescent="0.25">
      <c r="A17" s="13">
        <v>2019</v>
      </c>
      <c r="B17" s="2">
        <v>43466</v>
      </c>
      <c r="C17" s="2">
        <v>43555</v>
      </c>
      <c r="D17" s="5">
        <v>1000</v>
      </c>
      <c r="E17">
        <v>1500</v>
      </c>
      <c r="F17" s="10">
        <v>154</v>
      </c>
      <c r="G17" s="7" t="s">
        <v>58</v>
      </c>
      <c r="H17" s="8">
        <v>1066170.9099999999</v>
      </c>
      <c r="I17" s="8">
        <f>1066170.91</f>
        <v>1066170.9099999999</v>
      </c>
      <c r="J17" s="12">
        <v>0</v>
      </c>
      <c r="K17" s="12">
        <v>865206.34</v>
      </c>
      <c r="L17" s="12">
        <v>865206.34</v>
      </c>
      <c r="M17" s="12">
        <v>865206.34</v>
      </c>
      <c r="N17" s="4" t="s">
        <v>125</v>
      </c>
      <c r="O17" s="4" t="s">
        <v>115</v>
      </c>
      <c r="P17" s="11" t="s">
        <v>110</v>
      </c>
      <c r="Q17" s="2">
        <v>43555</v>
      </c>
      <c r="R17" s="2">
        <v>43567</v>
      </c>
    </row>
    <row r="18" spans="1:18" x14ac:dyDescent="0.25">
      <c r="A18" s="13">
        <v>2019</v>
      </c>
      <c r="B18" s="2">
        <v>43466</v>
      </c>
      <c r="C18" s="2">
        <v>43555</v>
      </c>
      <c r="D18" s="5">
        <v>1000</v>
      </c>
      <c r="E18">
        <v>1500</v>
      </c>
      <c r="F18" s="10">
        <v>159</v>
      </c>
      <c r="G18" s="7" t="s">
        <v>59</v>
      </c>
      <c r="H18" s="8">
        <v>60000</v>
      </c>
      <c r="I18" s="8">
        <f>60000</f>
        <v>60000</v>
      </c>
      <c r="J18" s="12">
        <v>15000</v>
      </c>
      <c r="K18" s="12">
        <v>15000</v>
      </c>
      <c r="L18" s="12">
        <v>15000</v>
      </c>
      <c r="M18" s="12">
        <v>15000</v>
      </c>
      <c r="N18" s="4" t="s">
        <v>126</v>
      </c>
      <c r="O18" s="4" t="s">
        <v>115</v>
      </c>
      <c r="P18" s="11" t="s">
        <v>110</v>
      </c>
      <c r="Q18" s="2">
        <v>43555</v>
      </c>
      <c r="R18" s="2">
        <v>43567</v>
      </c>
    </row>
    <row r="19" spans="1:18" s="6" customFormat="1" x14ac:dyDescent="0.25">
      <c r="A19" s="13">
        <v>2019</v>
      </c>
      <c r="B19" s="2">
        <v>43466</v>
      </c>
      <c r="C19" s="2">
        <v>43555</v>
      </c>
      <c r="D19" s="6">
        <v>1000</v>
      </c>
      <c r="E19" s="6">
        <v>1600</v>
      </c>
      <c r="F19" s="10">
        <v>161</v>
      </c>
      <c r="G19" s="7" t="s">
        <v>111</v>
      </c>
      <c r="H19" s="8">
        <v>1253575.8700000001</v>
      </c>
      <c r="I19" s="8">
        <f>1193339.87</f>
        <v>1193339.8700000001</v>
      </c>
      <c r="J19" s="12">
        <v>0</v>
      </c>
      <c r="K19" s="12">
        <v>0</v>
      </c>
      <c r="L19" s="12">
        <v>0</v>
      </c>
      <c r="M19" s="12">
        <v>0</v>
      </c>
      <c r="N19" s="4" t="s">
        <v>127</v>
      </c>
      <c r="O19" s="4" t="s">
        <v>115</v>
      </c>
      <c r="P19" s="11" t="s">
        <v>110</v>
      </c>
      <c r="Q19" s="2">
        <v>43555</v>
      </c>
      <c r="R19" s="2">
        <v>43567</v>
      </c>
    </row>
    <row r="20" spans="1:18" x14ac:dyDescent="0.25">
      <c r="A20" s="13">
        <v>2019</v>
      </c>
      <c r="B20" s="2">
        <v>43466</v>
      </c>
      <c r="C20" s="2">
        <v>43555</v>
      </c>
      <c r="D20" s="5">
        <v>1000</v>
      </c>
      <c r="E20">
        <v>1700</v>
      </c>
      <c r="F20" s="10">
        <v>171</v>
      </c>
      <c r="G20" s="7" t="s">
        <v>60</v>
      </c>
      <c r="H20" s="8">
        <v>2025167.11</v>
      </c>
      <c r="I20" s="8">
        <f>2025167.11</f>
        <v>2025167.11</v>
      </c>
      <c r="J20" s="12">
        <v>0</v>
      </c>
      <c r="K20" s="12">
        <v>1490259.95</v>
      </c>
      <c r="L20" s="12">
        <v>1490259.95</v>
      </c>
      <c r="M20" s="12">
        <v>1490259.95</v>
      </c>
      <c r="N20" s="4" t="s">
        <v>128</v>
      </c>
      <c r="O20" s="4" t="s">
        <v>115</v>
      </c>
      <c r="P20" s="11" t="s">
        <v>110</v>
      </c>
      <c r="Q20" s="2">
        <v>43555</v>
      </c>
      <c r="R20" s="2">
        <v>43567</v>
      </c>
    </row>
    <row r="21" spans="1:18" x14ac:dyDescent="0.25">
      <c r="A21" s="13">
        <v>2019</v>
      </c>
      <c r="B21" s="2">
        <v>43466</v>
      </c>
      <c r="C21" s="2">
        <v>43555</v>
      </c>
      <c r="D21">
        <v>1000</v>
      </c>
      <c r="E21">
        <v>2100</v>
      </c>
      <c r="F21" s="10">
        <v>211</v>
      </c>
      <c r="G21" s="7" t="s">
        <v>61</v>
      </c>
      <c r="H21" s="8">
        <v>136592</v>
      </c>
      <c r="I21" s="8">
        <f>130348.96</f>
        <v>130348.96</v>
      </c>
      <c r="J21" s="12">
        <v>2560</v>
      </c>
      <c r="K21" s="12">
        <v>2560</v>
      </c>
      <c r="L21" s="12">
        <v>2560</v>
      </c>
      <c r="M21" s="12">
        <v>2560</v>
      </c>
      <c r="N21" s="4" t="s">
        <v>129</v>
      </c>
      <c r="O21" s="4" t="s">
        <v>115</v>
      </c>
      <c r="P21" s="11" t="s">
        <v>110</v>
      </c>
      <c r="Q21" s="2">
        <v>43555</v>
      </c>
      <c r="R21" s="2">
        <v>43567</v>
      </c>
    </row>
    <row r="22" spans="1:18" x14ac:dyDescent="0.25">
      <c r="A22" s="13">
        <v>2019</v>
      </c>
      <c r="B22" s="2">
        <v>43466</v>
      </c>
      <c r="C22" s="2">
        <v>43555</v>
      </c>
      <c r="D22" s="5">
        <v>2000</v>
      </c>
      <c r="E22">
        <v>2100</v>
      </c>
      <c r="F22" s="10">
        <v>212</v>
      </c>
      <c r="G22" s="7" t="s">
        <v>62</v>
      </c>
      <c r="H22" s="8">
        <v>200000</v>
      </c>
      <c r="I22" s="8">
        <f>200000</f>
        <v>200000</v>
      </c>
      <c r="J22" s="12">
        <v>0</v>
      </c>
      <c r="K22" s="12">
        <v>0</v>
      </c>
      <c r="L22" s="12">
        <v>0</v>
      </c>
      <c r="M22" s="12">
        <v>0</v>
      </c>
      <c r="N22" s="4" t="s">
        <v>130</v>
      </c>
      <c r="O22" s="4" t="s">
        <v>115</v>
      </c>
      <c r="P22" s="11" t="s">
        <v>110</v>
      </c>
      <c r="Q22" s="2">
        <v>43555</v>
      </c>
      <c r="R22" s="2">
        <v>43567</v>
      </c>
    </row>
    <row r="23" spans="1:18" x14ac:dyDescent="0.25">
      <c r="A23" s="13">
        <v>2019</v>
      </c>
      <c r="B23" s="2">
        <v>43466</v>
      </c>
      <c r="C23" s="2">
        <v>43555</v>
      </c>
      <c r="D23" s="5">
        <v>2000</v>
      </c>
      <c r="E23">
        <v>2100</v>
      </c>
      <c r="F23" s="10">
        <v>214</v>
      </c>
      <c r="G23" s="7" t="s">
        <v>63</v>
      </c>
      <c r="H23" s="8">
        <v>2000</v>
      </c>
      <c r="I23" s="8">
        <f>2000</f>
        <v>2000</v>
      </c>
      <c r="J23" s="12">
        <v>0</v>
      </c>
      <c r="K23" s="12">
        <v>0</v>
      </c>
      <c r="L23" s="12">
        <v>0</v>
      </c>
      <c r="M23" s="12">
        <v>0</v>
      </c>
      <c r="N23" s="4" t="s">
        <v>131</v>
      </c>
      <c r="O23" s="4" t="s">
        <v>115</v>
      </c>
      <c r="P23" s="11" t="s">
        <v>110</v>
      </c>
      <c r="Q23" s="2">
        <v>43555</v>
      </c>
      <c r="R23" s="2">
        <v>43567</v>
      </c>
    </row>
    <row r="24" spans="1:18" x14ac:dyDescent="0.25">
      <c r="A24" s="13">
        <v>2019</v>
      </c>
      <c r="B24" s="2">
        <v>43466</v>
      </c>
      <c r="C24" s="2">
        <v>43555</v>
      </c>
      <c r="D24" s="5">
        <v>2000</v>
      </c>
      <c r="E24">
        <v>2100</v>
      </c>
      <c r="F24" s="10">
        <v>215</v>
      </c>
      <c r="G24" s="7" t="s">
        <v>64</v>
      </c>
      <c r="H24" s="8">
        <v>764348.2</v>
      </c>
      <c r="I24" s="8">
        <f>764652.21</f>
        <v>764652.21</v>
      </c>
      <c r="J24" s="12">
        <v>376316.41</v>
      </c>
      <c r="K24" s="12">
        <v>376316.41</v>
      </c>
      <c r="L24" s="12">
        <v>376316.41</v>
      </c>
      <c r="M24" s="12">
        <v>375816.41</v>
      </c>
      <c r="N24" s="4" t="s">
        <v>132</v>
      </c>
      <c r="O24" s="4" t="s">
        <v>115</v>
      </c>
      <c r="P24" s="11" t="s">
        <v>110</v>
      </c>
      <c r="Q24" s="2">
        <v>43555</v>
      </c>
      <c r="R24" s="2">
        <v>43567</v>
      </c>
    </row>
    <row r="25" spans="1:18" x14ac:dyDescent="0.25">
      <c r="A25" s="13">
        <v>2019</v>
      </c>
      <c r="B25" s="2">
        <v>43466</v>
      </c>
      <c r="C25" s="2">
        <v>43555</v>
      </c>
      <c r="D25" s="5">
        <v>2000</v>
      </c>
      <c r="E25">
        <v>2100</v>
      </c>
      <c r="F25" s="10">
        <v>216</v>
      </c>
      <c r="G25" s="7" t="s">
        <v>65</v>
      </c>
      <c r="H25" s="8">
        <v>78764</v>
      </c>
      <c r="I25" s="8">
        <f>78764</f>
        <v>78764</v>
      </c>
      <c r="J25" s="12">
        <v>0</v>
      </c>
      <c r="K25" s="12">
        <v>0</v>
      </c>
      <c r="L25" s="12">
        <v>0</v>
      </c>
      <c r="M25" s="12">
        <v>0</v>
      </c>
      <c r="N25" s="4" t="s">
        <v>133</v>
      </c>
      <c r="O25" s="4" t="s">
        <v>115</v>
      </c>
      <c r="P25" s="11" t="s">
        <v>110</v>
      </c>
      <c r="Q25" s="2">
        <v>43555</v>
      </c>
      <c r="R25" s="2">
        <v>43567</v>
      </c>
    </row>
    <row r="26" spans="1:18" x14ac:dyDescent="0.25">
      <c r="A26" s="13">
        <v>2019</v>
      </c>
      <c r="B26" s="2">
        <v>43466</v>
      </c>
      <c r="C26" s="2">
        <v>43555</v>
      </c>
      <c r="D26" s="5">
        <v>2000</v>
      </c>
      <c r="E26">
        <v>2100</v>
      </c>
      <c r="F26" s="10">
        <v>217</v>
      </c>
      <c r="G26" s="7" t="s">
        <v>66</v>
      </c>
      <c r="H26" s="8">
        <v>150000</v>
      </c>
      <c r="I26" s="8">
        <f>150000</f>
        <v>150000</v>
      </c>
      <c r="J26" s="12">
        <v>29747.85</v>
      </c>
      <c r="K26" s="12">
        <v>29747.85</v>
      </c>
      <c r="L26" s="12">
        <v>29747.85</v>
      </c>
      <c r="M26" s="12">
        <v>29464.36</v>
      </c>
      <c r="N26" s="4" t="s">
        <v>134</v>
      </c>
      <c r="O26" s="4" t="s">
        <v>115</v>
      </c>
      <c r="P26" s="11" t="s">
        <v>110</v>
      </c>
      <c r="Q26" s="2">
        <v>43555</v>
      </c>
      <c r="R26" s="2">
        <v>43567</v>
      </c>
    </row>
    <row r="27" spans="1:18" x14ac:dyDescent="0.25">
      <c r="A27" s="13">
        <v>2019</v>
      </c>
      <c r="B27" s="2">
        <v>43466</v>
      </c>
      <c r="C27" s="2">
        <v>43555</v>
      </c>
      <c r="D27" s="5">
        <v>2000</v>
      </c>
      <c r="E27">
        <v>2200</v>
      </c>
      <c r="F27" s="10">
        <v>221</v>
      </c>
      <c r="G27" s="7" t="s">
        <v>67</v>
      </c>
      <c r="H27" s="8">
        <v>104724</v>
      </c>
      <c r="I27" s="8">
        <f>104724</f>
        <v>104724</v>
      </c>
      <c r="J27" s="12">
        <v>12236.78</v>
      </c>
      <c r="K27" s="12">
        <v>12236.78</v>
      </c>
      <c r="L27" s="12">
        <v>12236.78</v>
      </c>
      <c r="M27" s="12">
        <v>12236.78</v>
      </c>
      <c r="N27" s="4" t="s">
        <v>135</v>
      </c>
      <c r="O27" s="4" t="s">
        <v>115</v>
      </c>
      <c r="P27" s="11" t="s">
        <v>110</v>
      </c>
      <c r="Q27" s="2">
        <v>43555</v>
      </c>
      <c r="R27" s="2">
        <v>43567</v>
      </c>
    </row>
    <row r="28" spans="1:18" x14ac:dyDescent="0.25">
      <c r="A28" s="13">
        <v>2019</v>
      </c>
      <c r="B28" s="2">
        <v>43466</v>
      </c>
      <c r="C28" s="2">
        <v>43555</v>
      </c>
      <c r="D28" s="5">
        <v>2000</v>
      </c>
      <c r="E28">
        <v>2200</v>
      </c>
      <c r="F28" s="10">
        <v>223</v>
      </c>
      <c r="G28" s="7" t="s">
        <v>68</v>
      </c>
      <c r="H28" s="8">
        <v>30000</v>
      </c>
      <c r="I28" s="8">
        <f>30000</f>
        <v>30000</v>
      </c>
      <c r="J28" s="12">
        <v>0</v>
      </c>
      <c r="K28" s="12">
        <v>0</v>
      </c>
      <c r="L28" s="12">
        <v>0</v>
      </c>
      <c r="M28" s="12">
        <v>0</v>
      </c>
      <c r="N28" s="4" t="s">
        <v>136</v>
      </c>
      <c r="O28" s="4" t="s">
        <v>115</v>
      </c>
      <c r="P28" s="11" t="s">
        <v>110</v>
      </c>
      <c r="Q28" s="2">
        <v>43555</v>
      </c>
      <c r="R28" s="2">
        <v>43567</v>
      </c>
    </row>
    <row r="29" spans="1:18" x14ac:dyDescent="0.25">
      <c r="A29" s="13">
        <v>2019</v>
      </c>
      <c r="B29" s="2">
        <v>43466</v>
      </c>
      <c r="C29" s="2">
        <v>43555</v>
      </c>
      <c r="D29" s="5">
        <v>2000</v>
      </c>
      <c r="E29">
        <v>2400</v>
      </c>
      <c r="F29" s="10">
        <v>246</v>
      </c>
      <c r="G29" s="7" t="s">
        <v>69</v>
      </c>
      <c r="H29" s="8">
        <v>50000</v>
      </c>
      <c r="I29" s="8">
        <f>50000</f>
        <v>50000</v>
      </c>
      <c r="J29" s="12">
        <v>2470</v>
      </c>
      <c r="K29" s="12">
        <v>2470</v>
      </c>
      <c r="L29" s="12">
        <v>2470</v>
      </c>
      <c r="M29" s="12">
        <v>2470</v>
      </c>
      <c r="N29" s="4" t="s">
        <v>137</v>
      </c>
      <c r="O29" s="4" t="s">
        <v>115</v>
      </c>
      <c r="P29" s="11" t="s">
        <v>110</v>
      </c>
      <c r="Q29" s="2">
        <v>43555</v>
      </c>
      <c r="R29" s="2">
        <v>43567</v>
      </c>
    </row>
    <row r="30" spans="1:18" x14ac:dyDescent="0.25">
      <c r="A30" s="13">
        <v>2019</v>
      </c>
      <c r="B30" s="2">
        <v>43466</v>
      </c>
      <c r="C30" s="2">
        <v>43555</v>
      </c>
      <c r="D30" s="5">
        <v>2000</v>
      </c>
      <c r="E30">
        <v>2400</v>
      </c>
      <c r="F30" s="10">
        <v>249</v>
      </c>
      <c r="G30" s="7" t="s">
        <v>70</v>
      </c>
      <c r="H30" s="8">
        <v>60000</v>
      </c>
      <c r="I30" s="8">
        <f>60000</f>
        <v>60000</v>
      </c>
      <c r="J30" s="12">
        <v>14868.87</v>
      </c>
      <c r="K30" s="12">
        <v>14868.87</v>
      </c>
      <c r="L30" s="12">
        <v>14868.87</v>
      </c>
      <c r="M30" s="12">
        <v>14868.87</v>
      </c>
      <c r="N30" s="4" t="s">
        <v>138</v>
      </c>
      <c r="O30" s="4" t="s">
        <v>115</v>
      </c>
      <c r="P30" s="11" t="s">
        <v>110</v>
      </c>
      <c r="Q30" s="2">
        <v>43555</v>
      </c>
      <c r="R30" s="2">
        <v>43567</v>
      </c>
    </row>
    <row r="31" spans="1:18" x14ac:dyDescent="0.25">
      <c r="A31" s="13">
        <v>2019</v>
      </c>
      <c r="B31" s="2">
        <v>43466</v>
      </c>
      <c r="C31" s="2">
        <v>43555</v>
      </c>
      <c r="D31" s="5">
        <v>2000</v>
      </c>
      <c r="E31">
        <v>2500</v>
      </c>
      <c r="F31" s="10">
        <v>253</v>
      </c>
      <c r="G31" s="7" t="s">
        <v>71</v>
      </c>
      <c r="H31" s="8">
        <v>5000</v>
      </c>
      <c r="I31" s="8">
        <f>5000</f>
        <v>5000</v>
      </c>
      <c r="J31" s="12">
        <v>0</v>
      </c>
      <c r="K31" s="12">
        <v>0</v>
      </c>
      <c r="L31" s="12">
        <v>0</v>
      </c>
      <c r="M31" s="12">
        <v>0</v>
      </c>
      <c r="N31" s="4" t="s">
        <v>139</v>
      </c>
      <c r="O31" s="4" t="s">
        <v>115</v>
      </c>
      <c r="P31" s="11" t="s">
        <v>110</v>
      </c>
      <c r="Q31" s="2">
        <v>43555</v>
      </c>
      <c r="R31" s="2">
        <v>43567</v>
      </c>
    </row>
    <row r="32" spans="1:18" x14ac:dyDescent="0.25">
      <c r="A32" s="13">
        <v>2019</v>
      </c>
      <c r="B32" s="2">
        <v>43466</v>
      </c>
      <c r="C32" s="2">
        <v>43555</v>
      </c>
      <c r="D32" s="5">
        <v>2000</v>
      </c>
      <c r="E32">
        <v>2600</v>
      </c>
      <c r="F32" s="10">
        <v>261</v>
      </c>
      <c r="G32" s="7" t="s">
        <v>72</v>
      </c>
      <c r="H32" s="8">
        <v>180000</v>
      </c>
      <c r="I32" s="8">
        <f>180000</f>
        <v>180000</v>
      </c>
      <c r="J32" s="12">
        <v>41000</v>
      </c>
      <c r="K32" s="12">
        <v>41000</v>
      </c>
      <c r="L32" s="12">
        <v>41000</v>
      </c>
      <c r="M32" s="12">
        <v>41000</v>
      </c>
      <c r="N32" s="4" t="s">
        <v>140</v>
      </c>
      <c r="O32" s="4" t="s">
        <v>115</v>
      </c>
      <c r="P32" s="11" t="s">
        <v>110</v>
      </c>
      <c r="Q32" s="2">
        <v>43555</v>
      </c>
      <c r="R32" s="2">
        <v>43567</v>
      </c>
    </row>
    <row r="33" spans="1:18" x14ac:dyDescent="0.25">
      <c r="A33" s="13">
        <v>2019</v>
      </c>
      <c r="B33" s="2">
        <v>43466</v>
      </c>
      <c r="C33" s="2">
        <v>43555</v>
      </c>
      <c r="D33" s="5">
        <v>2000</v>
      </c>
      <c r="E33">
        <v>2700</v>
      </c>
      <c r="F33" s="10">
        <v>271</v>
      </c>
      <c r="G33" s="7" t="s">
        <v>73</v>
      </c>
      <c r="H33" s="8">
        <v>223383</v>
      </c>
      <c r="I33" s="8">
        <f>223383</f>
        <v>223383</v>
      </c>
      <c r="J33" s="12">
        <v>0</v>
      </c>
      <c r="K33" s="12">
        <v>0</v>
      </c>
      <c r="L33" s="12">
        <v>0</v>
      </c>
      <c r="M33" s="12">
        <v>0</v>
      </c>
      <c r="N33" s="4" t="s">
        <v>141</v>
      </c>
      <c r="O33" s="4" t="s">
        <v>115</v>
      </c>
      <c r="P33" s="11" t="s">
        <v>110</v>
      </c>
      <c r="Q33" s="2">
        <v>43555</v>
      </c>
      <c r="R33" s="2">
        <v>43567</v>
      </c>
    </row>
    <row r="34" spans="1:18" x14ac:dyDescent="0.25">
      <c r="A34" s="13">
        <v>2019</v>
      </c>
      <c r="B34" s="2">
        <v>43466</v>
      </c>
      <c r="C34" s="2">
        <v>43555</v>
      </c>
      <c r="D34" s="5">
        <v>2000</v>
      </c>
      <c r="E34">
        <v>2700</v>
      </c>
      <c r="F34" s="10">
        <v>272</v>
      </c>
      <c r="G34" s="7" t="s">
        <v>74</v>
      </c>
      <c r="H34" s="8">
        <v>5250</v>
      </c>
      <c r="I34" s="8">
        <f>5250</f>
        <v>5250</v>
      </c>
      <c r="J34" s="12">
        <v>0</v>
      </c>
      <c r="K34" s="12">
        <v>0</v>
      </c>
      <c r="L34" s="12">
        <v>0</v>
      </c>
      <c r="M34" s="12">
        <v>0</v>
      </c>
      <c r="N34" s="4" t="s">
        <v>142</v>
      </c>
      <c r="O34" s="4" t="s">
        <v>115</v>
      </c>
      <c r="P34" s="11" t="s">
        <v>110</v>
      </c>
      <c r="Q34" s="2">
        <v>43555</v>
      </c>
      <c r="R34" s="2">
        <v>43567</v>
      </c>
    </row>
    <row r="35" spans="1:18" x14ac:dyDescent="0.25">
      <c r="A35" s="13">
        <v>2019</v>
      </c>
      <c r="B35" s="2">
        <v>43466</v>
      </c>
      <c r="C35" s="2">
        <v>43555</v>
      </c>
      <c r="D35" s="5">
        <v>2000</v>
      </c>
      <c r="E35">
        <v>2900</v>
      </c>
      <c r="F35" s="10">
        <v>291</v>
      </c>
      <c r="G35" s="7" t="s">
        <v>75</v>
      </c>
      <c r="H35" s="8">
        <v>4000</v>
      </c>
      <c r="I35" s="8">
        <f>4000</f>
        <v>4000</v>
      </c>
      <c r="J35" s="12">
        <v>3431.95</v>
      </c>
      <c r="K35" s="12">
        <v>3431.95</v>
      </c>
      <c r="L35" s="12">
        <v>3431.95</v>
      </c>
      <c r="M35" s="12">
        <v>3431.95</v>
      </c>
      <c r="N35" s="4" t="s">
        <v>143</v>
      </c>
      <c r="O35" s="4" t="s">
        <v>115</v>
      </c>
      <c r="P35" s="11" t="s">
        <v>110</v>
      </c>
      <c r="Q35" s="2">
        <v>43555</v>
      </c>
      <c r="R35" s="2">
        <v>43567</v>
      </c>
    </row>
    <row r="36" spans="1:18" x14ac:dyDescent="0.25">
      <c r="A36" s="13">
        <v>2019</v>
      </c>
      <c r="B36" s="2">
        <v>43466</v>
      </c>
      <c r="C36" s="2">
        <v>43555</v>
      </c>
      <c r="D36" s="5">
        <v>2000</v>
      </c>
      <c r="E36">
        <v>2900</v>
      </c>
      <c r="F36" s="10">
        <v>292</v>
      </c>
      <c r="G36" s="7" t="s">
        <v>76</v>
      </c>
      <c r="H36" s="8">
        <v>3500</v>
      </c>
      <c r="I36" s="8">
        <f>3500</f>
        <v>3500</v>
      </c>
      <c r="J36" s="12">
        <v>0</v>
      </c>
      <c r="K36" s="12">
        <v>0</v>
      </c>
      <c r="L36" s="12">
        <v>0</v>
      </c>
      <c r="M36" s="12">
        <v>0</v>
      </c>
      <c r="N36" s="4" t="s">
        <v>144</v>
      </c>
      <c r="O36" s="4" t="s">
        <v>115</v>
      </c>
      <c r="P36" s="11" t="s">
        <v>110</v>
      </c>
      <c r="Q36" s="2">
        <v>43555</v>
      </c>
      <c r="R36" s="2">
        <v>43567</v>
      </c>
    </row>
    <row r="37" spans="1:18" x14ac:dyDescent="0.25">
      <c r="A37" s="13">
        <v>2019</v>
      </c>
      <c r="B37" s="2">
        <v>43466</v>
      </c>
      <c r="C37" s="2">
        <v>43555</v>
      </c>
      <c r="D37" s="5">
        <v>2000</v>
      </c>
      <c r="E37">
        <v>2900</v>
      </c>
      <c r="F37" s="10">
        <v>294</v>
      </c>
      <c r="G37" s="7" t="s">
        <v>77</v>
      </c>
      <c r="H37" s="8">
        <v>105500</v>
      </c>
      <c r="I37" s="8">
        <f>110597</f>
        <v>110597</v>
      </c>
      <c r="J37" s="12">
        <v>11152.08</v>
      </c>
      <c r="K37" s="12">
        <v>11152.08</v>
      </c>
      <c r="L37" s="12">
        <v>11152.08</v>
      </c>
      <c r="M37" s="12">
        <v>11152.08</v>
      </c>
      <c r="N37" s="4" t="s">
        <v>145</v>
      </c>
      <c r="O37" s="4" t="s">
        <v>115</v>
      </c>
      <c r="P37" s="11" t="s">
        <v>110</v>
      </c>
      <c r="Q37" s="2">
        <v>43555</v>
      </c>
      <c r="R37" s="2">
        <v>43567</v>
      </c>
    </row>
    <row r="38" spans="1:18" x14ac:dyDescent="0.25">
      <c r="A38" s="13">
        <v>2019</v>
      </c>
      <c r="B38" s="2">
        <v>43466</v>
      </c>
      <c r="C38" s="2">
        <v>43555</v>
      </c>
      <c r="D38">
        <v>2000</v>
      </c>
      <c r="E38">
        <v>3100</v>
      </c>
      <c r="F38" s="10">
        <v>311</v>
      </c>
      <c r="G38" s="7" t="s">
        <v>78</v>
      </c>
      <c r="H38" s="8">
        <v>850000</v>
      </c>
      <c r="I38" s="8">
        <f>850000</f>
        <v>850000</v>
      </c>
      <c r="J38" s="12">
        <v>104751.95</v>
      </c>
      <c r="K38" s="12">
        <v>104751.95</v>
      </c>
      <c r="L38" s="12">
        <v>104751.95</v>
      </c>
      <c r="M38" s="12">
        <v>104751.95</v>
      </c>
      <c r="N38" s="4" t="s">
        <v>146</v>
      </c>
      <c r="O38" s="4" t="s">
        <v>115</v>
      </c>
      <c r="P38" s="11" t="s">
        <v>110</v>
      </c>
      <c r="Q38" s="2">
        <v>43555</v>
      </c>
      <c r="R38" s="2">
        <v>43567</v>
      </c>
    </row>
    <row r="39" spans="1:18" x14ac:dyDescent="0.25">
      <c r="A39" s="13">
        <v>2019</v>
      </c>
      <c r="B39" s="2">
        <v>43466</v>
      </c>
      <c r="C39" s="2">
        <v>43555</v>
      </c>
      <c r="D39" s="5">
        <v>3000</v>
      </c>
      <c r="E39">
        <v>3100</v>
      </c>
      <c r="F39" s="10">
        <v>313</v>
      </c>
      <c r="G39" s="7" t="s">
        <v>79</v>
      </c>
      <c r="H39" s="8">
        <v>170000</v>
      </c>
      <c r="I39" s="8">
        <f>170000</f>
        <v>170000</v>
      </c>
      <c r="J39" s="12">
        <v>30347</v>
      </c>
      <c r="K39" s="12">
        <v>30347</v>
      </c>
      <c r="L39" s="12">
        <v>30347</v>
      </c>
      <c r="M39" s="12">
        <v>30347</v>
      </c>
      <c r="N39" s="4" t="s">
        <v>147</v>
      </c>
      <c r="O39" s="4" t="s">
        <v>115</v>
      </c>
      <c r="P39" s="11" t="s">
        <v>110</v>
      </c>
      <c r="Q39" s="2">
        <v>43555</v>
      </c>
      <c r="R39" s="2">
        <v>43567</v>
      </c>
    </row>
    <row r="40" spans="1:18" x14ac:dyDescent="0.25">
      <c r="A40" s="13">
        <v>2019</v>
      </c>
      <c r="B40" s="2">
        <v>43466</v>
      </c>
      <c r="C40" s="2">
        <v>43555</v>
      </c>
      <c r="D40" s="5">
        <v>3000</v>
      </c>
      <c r="E40">
        <v>3100</v>
      </c>
      <c r="F40" s="10">
        <v>314</v>
      </c>
      <c r="G40" s="7" t="s">
        <v>80</v>
      </c>
      <c r="H40" s="8">
        <v>108834</v>
      </c>
      <c r="I40" s="8">
        <f>108834</f>
        <v>108834</v>
      </c>
      <c r="J40" s="12">
        <v>199.98</v>
      </c>
      <c r="K40" s="12">
        <v>99.99</v>
      </c>
      <c r="L40" s="12">
        <v>99.99</v>
      </c>
      <c r="M40" s="12">
        <v>99.99</v>
      </c>
      <c r="N40" s="4" t="s">
        <v>148</v>
      </c>
      <c r="O40" s="4" t="s">
        <v>115</v>
      </c>
      <c r="P40" s="11" t="s">
        <v>110</v>
      </c>
      <c r="Q40" s="2">
        <v>43555</v>
      </c>
      <c r="R40" s="2">
        <v>43567</v>
      </c>
    </row>
    <row r="41" spans="1:18" x14ac:dyDescent="0.25">
      <c r="A41" s="13">
        <v>2019</v>
      </c>
      <c r="B41" s="2">
        <v>43466</v>
      </c>
      <c r="C41" s="2">
        <v>43555</v>
      </c>
      <c r="D41" s="5">
        <v>3000</v>
      </c>
      <c r="E41">
        <v>3100</v>
      </c>
      <c r="F41" s="10">
        <v>317</v>
      </c>
      <c r="G41" s="7" t="s">
        <v>81</v>
      </c>
      <c r="H41" s="8">
        <v>1235086.49</v>
      </c>
      <c r="I41" s="8">
        <f>1190646.49</f>
        <v>1190646.49</v>
      </c>
      <c r="J41" s="12">
        <v>862677.6</v>
      </c>
      <c r="K41" s="12">
        <v>215669.4</v>
      </c>
      <c r="L41" s="12">
        <v>215669.4</v>
      </c>
      <c r="M41" s="12">
        <v>215669.4</v>
      </c>
      <c r="N41" s="4" t="s">
        <v>149</v>
      </c>
      <c r="O41" s="4" t="s">
        <v>115</v>
      </c>
      <c r="P41" s="11" t="s">
        <v>110</v>
      </c>
      <c r="Q41" s="2">
        <v>43555</v>
      </c>
      <c r="R41" s="2">
        <v>43567</v>
      </c>
    </row>
    <row r="42" spans="1:18" x14ac:dyDescent="0.25">
      <c r="A42" s="13">
        <v>2019</v>
      </c>
      <c r="B42" s="2">
        <v>43466</v>
      </c>
      <c r="C42" s="2">
        <v>43555</v>
      </c>
      <c r="D42" s="5">
        <v>3000</v>
      </c>
      <c r="E42">
        <v>3100</v>
      </c>
      <c r="F42" s="10">
        <v>318</v>
      </c>
      <c r="G42" s="7" t="s">
        <v>82</v>
      </c>
      <c r="H42" s="8">
        <v>135000</v>
      </c>
      <c r="I42" s="8">
        <f>135000</f>
        <v>135000</v>
      </c>
      <c r="J42" s="12">
        <v>25583</v>
      </c>
      <c r="K42" s="12">
        <v>25583</v>
      </c>
      <c r="L42" s="12">
        <v>25583</v>
      </c>
      <c r="M42" s="12">
        <v>25583</v>
      </c>
      <c r="N42" s="4" t="s">
        <v>150</v>
      </c>
      <c r="O42" s="4" t="s">
        <v>115</v>
      </c>
      <c r="P42" s="11" t="s">
        <v>110</v>
      </c>
      <c r="Q42" s="2">
        <v>43555</v>
      </c>
      <c r="R42" s="2">
        <v>43567</v>
      </c>
    </row>
    <row r="43" spans="1:18" x14ac:dyDescent="0.25">
      <c r="A43" s="13">
        <v>2019</v>
      </c>
      <c r="B43" s="2">
        <v>43466</v>
      </c>
      <c r="C43" s="2">
        <v>43555</v>
      </c>
      <c r="D43" s="5">
        <v>3000</v>
      </c>
      <c r="E43">
        <v>3200</v>
      </c>
      <c r="F43" s="10">
        <v>322</v>
      </c>
      <c r="G43" s="7" t="s">
        <v>83</v>
      </c>
      <c r="H43" s="8">
        <v>792000</v>
      </c>
      <c r="I43" s="8">
        <f>792000</f>
        <v>792000</v>
      </c>
      <c r="J43" s="12">
        <v>689253.26</v>
      </c>
      <c r="K43" s="12">
        <v>194123.01</v>
      </c>
      <c r="L43" s="12">
        <v>194123.01</v>
      </c>
      <c r="M43" s="12">
        <v>194123.01</v>
      </c>
      <c r="N43" s="4" t="s">
        <v>151</v>
      </c>
      <c r="O43" s="4" t="s">
        <v>115</v>
      </c>
      <c r="P43" s="11" t="s">
        <v>110</v>
      </c>
      <c r="Q43" s="2">
        <v>43555</v>
      </c>
      <c r="R43" s="2">
        <v>43567</v>
      </c>
    </row>
    <row r="44" spans="1:18" x14ac:dyDescent="0.25">
      <c r="A44" s="13">
        <v>2019</v>
      </c>
      <c r="B44" s="2">
        <v>43466</v>
      </c>
      <c r="C44" s="2">
        <v>43555</v>
      </c>
      <c r="D44" s="5">
        <v>3000</v>
      </c>
      <c r="E44">
        <v>3200</v>
      </c>
      <c r="F44" s="10">
        <v>327</v>
      </c>
      <c r="G44" s="7" t="s">
        <v>84</v>
      </c>
      <c r="H44" s="8">
        <v>914783.4</v>
      </c>
      <c r="I44" s="8">
        <f>929318.2</f>
        <v>929318.2</v>
      </c>
      <c r="J44" s="12">
        <v>16157.11</v>
      </c>
      <c r="K44" s="12">
        <v>16157.11</v>
      </c>
      <c r="L44" s="12">
        <v>16157.11</v>
      </c>
      <c r="M44" s="12">
        <v>16157.11</v>
      </c>
      <c r="N44" s="4" t="s">
        <v>152</v>
      </c>
      <c r="O44" s="4" t="s">
        <v>115</v>
      </c>
      <c r="P44" s="11" t="s">
        <v>110</v>
      </c>
      <c r="Q44" s="2">
        <v>43555</v>
      </c>
      <c r="R44" s="2">
        <v>43567</v>
      </c>
    </row>
    <row r="45" spans="1:18" x14ac:dyDescent="0.25">
      <c r="A45" s="13">
        <v>2019</v>
      </c>
      <c r="B45" s="2">
        <v>43466</v>
      </c>
      <c r="C45" s="2">
        <v>43555</v>
      </c>
      <c r="D45" s="5">
        <v>3000</v>
      </c>
      <c r="E45">
        <v>3300</v>
      </c>
      <c r="F45" s="10">
        <v>331</v>
      </c>
      <c r="G45" s="7" t="s">
        <v>85</v>
      </c>
      <c r="H45" s="8">
        <v>986713</v>
      </c>
      <c r="I45" s="8">
        <f>986713</f>
        <v>986713</v>
      </c>
      <c r="J45" s="12">
        <v>686256</v>
      </c>
      <c r="K45" s="12">
        <v>131776</v>
      </c>
      <c r="L45" s="12">
        <v>131776</v>
      </c>
      <c r="M45" s="12">
        <v>131776</v>
      </c>
      <c r="N45" s="4" t="s">
        <v>153</v>
      </c>
      <c r="O45" s="4" t="s">
        <v>115</v>
      </c>
      <c r="P45" s="11" t="s">
        <v>110</v>
      </c>
      <c r="Q45" s="2">
        <v>43555</v>
      </c>
      <c r="R45" s="2">
        <v>43567</v>
      </c>
    </row>
    <row r="46" spans="1:18" x14ac:dyDescent="0.25">
      <c r="A46" s="13">
        <v>2019</v>
      </c>
      <c r="B46" s="2">
        <v>43466</v>
      </c>
      <c r="C46" s="2">
        <v>43555</v>
      </c>
      <c r="D46" s="5">
        <v>3000</v>
      </c>
      <c r="E46">
        <v>3300</v>
      </c>
      <c r="F46" s="10">
        <v>333</v>
      </c>
      <c r="G46" s="7" t="s">
        <v>86</v>
      </c>
      <c r="H46" s="8">
        <v>10130</v>
      </c>
      <c r="I46" s="8">
        <f>10130</f>
        <v>10130</v>
      </c>
      <c r="J46" s="12">
        <v>0</v>
      </c>
      <c r="K46" s="12">
        <v>0</v>
      </c>
      <c r="L46" s="12">
        <v>0</v>
      </c>
      <c r="M46" s="12">
        <v>0</v>
      </c>
      <c r="N46" s="4" t="s">
        <v>154</v>
      </c>
      <c r="O46" s="4" t="s">
        <v>115</v>
      </c>
      <c r="P46" s="11" t="s">
        <v>110</v>
      </c>
      <c r="Q46" s="2">
        <v>43555</v>
      </c>
      <c r="R46" s="2">
        <v>43567</v>
      </c>
    </row>
    <row r="47" spans="1:18" x14ac:dyDescent="0.25">
      <c r="A47" s="13">
        <v>2019</v>
      </c>
      <c r="B47" s="2">
        <v>43466</v>
      </c>
      <c r="C47" s="2">
        <v>43555</v>
      </c>
      <c r="D47" s="5">
        <v>3000</v>
      </c>
      <c r="E47">
        <v>3300</v>
      </c>
      <c r="F47" s="10">
        <v>334</v>
      </c>
      <c r="G47" s="7" t="s">
        <v>87</v>
      </c>
      <c r="H47" s="8">
        <v>504675.38</v>
      </c>
      <c r="I47" s="8">
        <f>463562.98</f>
        <v>463562.98</v>
      </c>
      <c r="J47" s="12">
        <v>0</v>
      </c>
      <c r="K47" s="12">
        <v>0</v>
      </c>
      <c r="L47" s="12">
        <v>0</v>
      </c>
      <c r="M47" s="12">
        <v>0</v>
      </c>
      <c r="N47" s="4" t="s">
        <v>155</v>
      </c>
      <c r="O47" s="4" t="s">
        <v>115</v>
      </c>
      <c r="P47" s="11" t="s">
        <v>110</v>
      </c>
      <c r="Q47" s="2">
        <v>43555</v>
      </c>
      <c r="R47" s="2">
        <v>43567</v>
      </c>
    </row>
    <row r="48" spans="1:18" x14ac:dyDescent="0.25">
      <c r="A48" s="13">
        <v>2019</v>
      </c>
      <c r="B48" s="2">
        <v>43466</v>
      </c>
      <c r="C48" s="2">
        <v>43555</v>
      </c>
      <c r="D48" s="5">
        <v>3000</v>
      </c>
      <c r="E48">
        <v>3300</v>
      </c>
      <c r="F48" s="10">
        <v>335</v>
      </c>
      <c r="G48" s="7" t="s">
        <v>88</v>
      </c>
      <c r="H48" s="8">
        <v>2016025.41</v>
      </c>
      <c r="I48" s="8">
        <f>2016025.41</f>
        <v>2016025.41</v>
      </c>
      <c r="J48" s="12">
        <v>1362022.66</v>
      </c>
      <c r="K48" s="12">
        <v>590664.72</v>
      </c>
      <c r="L48" s="12">
        <v>590664.72</v>
      </c>
      <c r="M48" s="12">
        <v>590664.72</v>
      </c>
      <c r="N48" s="4" t="s">
        <v>156</v>
      </c>
      <c r="O48" s="4" t="s">
        <v>115</v>
      </c>
      <c r="P48" s="11" t="s">
        <v>110</v>
      </c>
      <c r="Q48" s="2">
        <v>43555</v>
      </c>
      <c r="R48" s="2">
        <v>43567</v>
      </c>
    </row>
    <row r="49" spans="1:18" x14ac:dyDescent="0.25">
      <c r="A49" s="13">
        <v>2019</v>
      </c>
      <c r="B49" s="2">
        <v>43466</v>
      </c>
      <c r="C49" s="2">
        <v>43555</v>
      </c>
      <c r="D49" s="5">
        <v>3000</v>
      </c>
      <c r="E49">
        <v>3300</v>
      </c>
      <c r="F49" s="10">
        <v>336</v>
      </c>
      <c r="G49" s="7" t="s">
        <v>89</v>
      </c>
      <c r="H49" s="8">
        <v>1391500</v>
      </c>
      <c r="I49" s="8">
        <f>1272646.04</f>
        <v>1272646.04</v>
      </c>
      <c r="J49" s="12">
        <v>44642.89</v>
      </c>
      <c r="K49" s="12">
        <v>44642.89</v>
      </c>
      <c r="L49" s="12">
        <v>44642.89</v>
      </c>
      <c r="M49" s="12">
        <v>44642.89</v>
      </c>
      <c r="N49" s="4" t="s">
        <v>157</v>
      </c>
      <c r="O49" s="4" t="s">
        <v>115</v>
      </c>
      <c r="P49" s="11" t="s">
        <v>110</v>
      </c>
      <c r="Q49" s="2">
        <v>43555</v>
      </c>
      <c r="R49" s="2">
        <v>43567</v>
      </c>
    </row>
    <row r="50" spans="1:18" x14ac:dyDescent="0.25">
      <c r="A50" s="13">
        <v>2019</v>
      </c>
      <c r="B50" s="2">
        <v>43466</v>
      </c>
      <c r="C50" s="2">
        <v>43555</v>
      </c>
      <c r="D50" s="5">
        <v>3000</v>
      </c>
      <c r="E50">
        <v>3300</v>
      </c>
      <c r="F50" s="10">
        <v>338</v>
      </c>
      <c r="G50" s="7" t="s">
        <v>90</v>
      </c>
      <c r="H50" s="8">
        <v>1024512</v>
      </c>
      <c r="I50" s="8">
        <f>1024512</f>
        <v>1024512</v>
      </c>
      <c r="J50" s="12">
        <v>1024512</v>
      </c>
      <c r="K50" s="12">
        <v>170752</v>
      </c>
      <c r="L50" s="12">
        <v>170752</v>
      </c>
      <c r="M50" s="12">
        <v>170752</v>
      </c>
      <c r="N50" s="4" t="s">
        <v>158</v>
      </c>
      <c r="O50" s="4" t="s">
        <v>115</v>
      </c>
      <c r="P50" s="11" t="s">
        <v>110</v>
      </c>
      <c r="Q50" s="2">
        <v>43555</v>
      </c>
      <c r="R50" s="2">
        <v>43567</v>
      </c>
    </row>
    <row r="51" spans="1:18" x14ac:dyDescent="0.25">
      <c r="A51" s="13">
        <v>2019</v>
      </c>
      <c r="B51" s="2">
        <v>43466</v>
      </c>
      <c r="C51" s="2">
        <v>43555</v>
      </c>
      <c r="D51" s="5">
        <v>3000</v>
      </c>
      <c r="E51">
        <v>3400</v>
      </c>
      <c r="F51" s="10">
        <v>345</v>
      </c>
      <c r="G51" s="7" t="s">
        <v>91</v>
      </c>
      <c r="H51" s="8">
        <v>117126.83</v>
      </c>
      <c r="I51" s="8">
        <f>117126.83</f>
        <v>117126.83</v>
      </c>
      <c r="J51" s="12">
        <v>0</v>
      </c>
      <c r="K51" s="12">
        <v>0</v>
      </c>
      <c r="L51" s="12">
        <v>0</v>
      </c>
      <c r="M51" s="12">
        <v>0</v>
      </c>
      <c r="N51" s="4" t="s">
        <v>159</v>
      </c>
      <c r="O51" s="4" t="s">
        <v>115</v>
      </c>
      <c r="P51" s="11" t="s">
        <v>110</v>
      </c>
      <c r="Q51" s="2">
        <v>43555</v>
      </c>
      <c r="R51" s="2">
        <v>43567</v>
      </c>
    </row>
    <row r="52" spans="1:18" x14ac:dyDescent="0.25">
      <c r="A52" s="13">
        <v>2019</v>
      </c>
      <c r="B52" s="2">
        <v>43466</v>
      </c>
      <c r="C52" s="2">
        <v>43555</v>
      </c>
      <c r="D52" s="5">
        <v>3000</v>
      </c>
      <c r="E52">
        <v>3500</v>
      </c>
      <c r="F52" s="10">
        <v>351</v>
      </c>
      <c r="G52" s="7" t="s">
        <v>112</v>
      </c>
      <c r="H52" s="8">
        <v>165000</v>
      </c>
      <c r="I52" s="8">
        <f>165000</f>
        <v>165000</v>
      </c>
      <c r="J52" s="12">
        <v>5965.51</v>
      </c>
      <c r="K52" s="12">
        <v>5902.51</v>
      </c>
      <c r="L52" s="12">
        <v>5902.51</v>
      </c>
      <c r="M52" s="12">
        <v>5902.51</v>
      </c>
      <c r="N52" s="4" t="s">
        <v>160</v>
      </c>
      <c r="O52" s="4" t="s">
        <v>115</v>
      </c>
      <c r="P52" s="11" t="s">
        <v>110</v>
      </c>
      <c r="Q52" s="2">
        <v>43555</v>
      </c>
      <c r="R52" s="2">
        <v>43567</v>
      </c>
    </row>
    <row r="53" spans="1:18" ht="12.75" customHeight="1" x14ac:dyDescent="0.25">
      <c r="A53" s="13">
        <v>2019</v>
      </c>
      <c r="B53" s="2">
        <v>43466</v>
      </c>
      <c r="C53" s="2">
        <v>43555</v>
      </c>
      <c r="D53" s="5">
        <v>3000</v>
      </c>
      <c r="E53">
        <v>3500</v>
      </c>
      <c r="F53" s="10">
        <v>352</v>
      </c>
      <c r="G53" s="7" t="s">
        <v>113</v>
      </c>
      <c r="H53" s="8">
        <v>44950</v>
      </c>
      <c r="I53" s="8">
        <f>44950</f>
        <v>44950</v>
      </c>
      <c r="J53" s="12">
        <v>250</v>
      </c>
      <c r="K53" s="12">
        <v>250</v>
      </c>
      <c r="L53" s="12">
        <v>250</v>
      </c>
      <c r="M53" s="12">
        <v>250</v>
      </c>
      <c r="N53" s="4" t="s">
        <v>161</v>
      </c>
      <c r="O53" s="4" t="s">
        <v>115</v>
      </c>
      <c r="P53" s="11" t="s">
        <v>110</v>
      </c>
      <c r="Q53" s="2">
        <v>43555</v>
      </c>
      <c r="R53" s="2">
        <v>43567</v>
      </c>
    </row>
    <row r="54" spans="1:18" x14ac:dyDescent="0.25">
      <c r="A54" s="13">
        <v>2019</v>
      </c>
      <c r="B54" s="2">
        <v>43466</v>
      </c>
      <c r="C54" s="2">
        <v>43555</v>
      </c>
      <c r="D54" s="5">
        <v>3000</v>
      </c>
      <c r="E54">
        <v>3500</v>
      </c>
      <c r="F54" s="10">
        <v>353</v>
      </c>
      <c r="G54" s="7" t="s">
        <v>92</v>
      </c>
      <c r="H54" s="8">
        <v>100000</v>
      </c>
      <c r="I54" s="8">
        <f>100000</f>
        <v>100000</v>
      </c>
      <c r="J54" s="12">
        <v>655</v>
      </c>
      <c r="K54" s="12">
        <v>655</v>
      </c>
      <c r="L54" s="12">
        <v>655</v>
      </c>
      <c r="M54" s="12">
        <v>655</v>
      </c>
      <c r="N54" s="4" t="s">
        <v>162</v>
      </c>
      <c r="O54" s="4" t="s">
        <v>115</v>
      </c>
      <c r="P54" s="11" t="s">
        <v>110</v>
      </c>
      <c r="Q54" s="2">
        <v>43555</v>
      </c>
      <c r="R54" s="2">
        <v>43567</v>
      </c>
    </row>
    <row r="55" spans="1:18" ht="15.75" customHeight="1" x14ac:dyDescent="0.25">
      <c r="A55" s="13">
        <v>2019</v>
      </c>
      <c r="B55" s="2">
        <v>43466</v>
      </c>
      <c r="C55" s="2">
        <v>43555</v>
      </c>
      <c r="D55" s="5">
        <v>3000</v>
      </c>
      <c r="E55">
        <v>3500</v>
      </c>
      <c r="F55" s="10">
        <v>355</v>
      </c>
      <c r="G55" s="7" t="s">
        <v>93</v>
      </c>
      <c r="H55" s="8">
        <v>43000</v>
      </c>
      <c r="I55" s="8">
        <f>43000</f>
        <v>43000</v>
      </c>
      <c r="J55" s="12">
        <v>2418.67</v>
      </c>
      <c r="K55" s="12">
        <v>2318.9899999999998</v>
      </c>
      <c r="L55" s="12">
        <v>2318.9899999999998</v>
      </c>
      <c r="M55" s="12">
        <v>2318.9899999999998</v>
      </c>
      <c r="N55" s="4" t="s">
        <v>163</v>
      </c>
      <c r="O55" s="4" t="s">
        <v>115</v>
      </c>
      <c r="P55" s="11" t="s">
        <v>110</v>
      </c>
      <c r="Q55" s="2">
        <v>43555</v>
      </c>
      <c r="R55" s="2">
        <v>43567</v>
      </c>
    </row>
    <row r="56" spans="1:18" x14ac:dyDescent="0.25">
      <c r="A56" s="13">
        <v>2019</v>
      </c>
      <c r="B56" s="2">
        <v>43466</v>
      </c>
      <c r="C56" s="2">
        <v>43555</v>
      </c>
      <c r="D56" s="5">
        <v>3000</v>
      </c>
      <c r="E56">
        <v>3500</v>
      </c>
      <c r="F56" s="10">
        <v>357</v>
      </c>
      <c r="G56" s="7" t="s">
        <v>94</v>
      </c>
      <c r="H56" s="8">
        <v>22000</v>
      </c>
      <c r="I56" s="8">
        <f>22000</f>
        <v>22000</v>
      </c>
      <c r="J56" s="12">
        <v>3287.48</v>
      </c>
      <c r="K56" s="12">
        <v>3287.48</v>
      </c>
      <c r="L56" s="12">
        <v>3287.48</v>
      </c>
      <c r="M56" s="12">
        <v>3287.48</v>
      </c>
      <c r="N56" s="4" t="s">
        <v>164</v>
      </c>
      <c r="O56" s="4" t="s">
        <v>115</v>
      </c>
      <c r="P56" s="11" t="s">
        <v>110</v>
      </c>
      <c r="Q56" s="2">
        <v>43555</v>
      </c>
      <c r="R56" s="2">
        <v>43567</v>
      </c>
    </row>
    <row r="57" spans="1:18" s="9" customFormat="1" x14ac:dyDescent="0.25">
      <c r="A57" s="13">
        <v>2019</v>
      </c>
      <c r="B57" s="2">
        <v>43466</v>
      </c>
      <c r="C57" s="2">
        <v>43555</v>
      </c>
      <c r="D57" s="9">
        <v>3000</v>
      </c>
      <c r="E57" s="9">
        <v>3500</v>
      </c>
      <c r="F57" s="10">
        <v>358</v>
      </c>
      <c r="G57" s="7" t="s">
        <v>95</v>
      </c>
      <c r="H57" s="8">
        <v>900000</v>
      </c>
      <c r="I57" s="8">
        <f>900000</f>
        <v>900000</v>
      </c>
      <c r="J57" s="12">
        <v>323420.17</v>
      </c>
      <c r="K57" s="12">
        <v>143742.29999999999</v>
      </c>
      <c r="L57" s="12">
        <v>143742.29999999999</v>
      </c>
      <c r="M57" s="12">
        <v>143742.29999999999</v>
      </c>
      <c r="N57" s="4" t="s">
        <v>165</v>
      </c>
      <c r="O57" s="4" t="s">
        <v>115</v>
      </c>
      <c r="P57" s="11" t="s">
        <v>110</v>
      </c>
      <c r="Q57" s="2">
        <v>43555</v>
      </c>
      <c r="R57" s="2">
        <v>43567</v>
      </c>
    </row>
    <row r="58" spans="1:18" x14ac:dyDescent="0.25">
      <c r="A58" s="13">
        <v>2019</v>
      </c>
      <c r="B58" s="2">
        <v>43466</v>
      </c>
      <c r="C58" s="2">
        <v>43555</v>
      </c>
      <c r="D58" s="5">
        <v>3000</v>
      </c>
      <c r="E58">
        <v>3500</v>
      </c>
      <c r="F58" s="10">
        <v>359</v>
      </c>
      <c r="G58" s="7" t="s">
        <v>96</v>
      </c>
      <c r="H58" s="8">
        <v>64000</v>
      </c>
      <c r="I58" s="8">
        <f>64000</f>
        <v>64000</v>
      </c>
      <c r="J58" s="12">
        <v>0</v>
      </c>
      <c r="K58" s="12">
        <v>0</v>
      </c>
      <c r="L58" s="12">
        <v>0</v>
      </c>
      <c r="M58" s="12">
        <v>0</v>
      </c>
      <c r="N58" s="4" t="s">
        <v>166</v>
      </c>
      <c r="O58" s="4" t="s">
        <v>115</v>
      </c>
      <c r="P58" s="11" t="s">
        <v>110</v>
      </c>
      <c r="Q58" s="2">
        <v>43555</v>
      </c>
      <c r="R58" s="2">
        <v>43567</v>
      </c>
    </row>
    <row r="59" spans="1:18" x14ac:dyDescent="0.25">
      <c r="A59" s="13">
        <v>2019</v>
      </c>
      <c r="B59" s="2">
        <v>43466</v>
      </c>
      <c r="C59" s="2">
        <v>43555</v>
      </c>
      <c r="D59" s="5">
        <v>3000</v>
      </c>
      <c r="E59">
        <v>3600</v>
      </c>
      <c r="F59" s="10">
        <v>361</v>
      </c>
      <c r="G59" s="7" t="s">
        <v>97</v>
      </c>
      <c r="H59" s="8">
        <v>283515</v>
      </c>
      <c r="I59" s="8">
        <f>403515</f>
        <v>403515</v>
      </c>
      <c r="J59" s="12">
        <v>375967.6</v>
      </c>
      <c r="K59" s="12">
        <v>101917.6</v>
      </c>
      <c r="L59" s="12">
        <v>101917.6</v>
      </c>
      <c r="M59" s="12">
        <v>98263.6</v>
      </c>
      <c r="N59" s="4" t="s">
        <v>167</v>
      </c>
      <c r="O59" s="4" t="s">
        <v>115</v>
      </c>
      <c r="P59" s="11" t="s">
        <v>110</v>
      </c>
      <c r="Q59" s="2">
        <v>43555</v>
      </c>
      <c r="R59" s="2">
        <v>43567</v>
      </c>
    </row>
    <row r="60" spans="1:18" x14ac:dyDescent="0.25">
      <c r="A60" s="13">
        <v>2019</v>
      </c>
      <c r="B60" s="2">
        <v>43466</v>
      </c>
      <c r="C60" s="2">
        <v>43555</v>
      </c>
      <c r="D60" s="5">
        <v>3000</v>
      </c>
      <c r="E60">
        <v>3700</v>
      </c>
      <c r="F60" s="10">
        <v>371</v>
      </c>
      <c r="G60" s="7" t="s">
        <v>98</v>
      </c>
      <c r="H60" s="8">
        <v>804000</v>
      </c>
      <c r="I60" s="8">
        <f>812511.04</f>
        <v>812511.04</v>
      </c>
      <c r="J60" s="12">
        <v>47130.47</v>
      </c>
      <c r="K60" s="12">
        <v>47130.47</v>
      </c>
      <c r="L60" s="12">
        <v>47130.47</v>
      </c>
      <c r="M60" s="12">
        <v>46619.4</v>
      </c>
      <c r="N60" s="4" t="s">
        <v>168</v>
      </c>
      <c r="O60" s="4" t="s">
        <v>115</v>
      </c>
      <c r="P60" s="11" t="s">
        <v>110</v>
      </c>
      <c r="Q60" s="2">
        <v>43555</v>
      </c>
      <c r="R60" s="2">
        <v>43567</v>
      </c>
    </row>
    <row r="61" spans="1:18" x14ac:dyDescent="0.25">
      <c r="A61" s="13">
        <v>2019</v>
      </c>
      <c r="B61" s="2">
        <v>43466</v>
      </c>
      <c r="C61" s="2">
        <v>43555</v>
      </c>
      <c r="D61" s="5">
        <v>3000</v>
      </c>
      <c r="E61">
        <v>3700</v>
      </c>
      <c r="F61" s="10">
        <v>375</v>
      </c>
      <c r="G61" s="7" t="s">
        <v>99</v>
      </c>
      <c r="H61" s="8">
        <v>732000</v>
      </c>
      <c r="I61" s="8">
        <f>724700</f>
        <v>724700</v>
      </c>
      <c r="J61" s="12">
        <v>50229.09</v>
      </c>
      <c r="K61" s="12">
        <v>50229.09</v>
      </c>
      <c r="L61" s="12">
        <v>50229.09</v>
      </c>
      <c r="M61" s="12">
        <v>49859.09</v>
      </c>
      <c r="N61" s="4" t="s">
        <v>169</v>
      </c>
      <c r="O61" s="4" t="s">
        <v>115</v>
      </c>
      <c r="P61" s="11" t="s">
        <v>110</v>
      </c>
      <c r="Q61" s="2">
        <v>43555</v>
      </c>
      <c r="R61" s="2">
        <v>43567</v>
      </c>
    </row>
    <row r="62" spans="1:18" x14ac:dyDescent="0.25">
      <c r="A62" s="13">
        <v>2019</v>
      </c>
      <c r="B62" s="2">
        <v>43466</v>
      </c>
      <c r="C62" s="2">
        <v>43555</v>
      </c>
      <c r="D62" s="5">
        <v>3000</v>
      </c>
      <c r="E62">
        <v>3700</v>
      </c>
      <c r="F62" s="10">
        <v>376</v>
      </c>
      <c r="G62" s="7" t="s">
        <v>100</v>
      </c>
      <c r="H62" s="8">
        <v>169540.99</v>
      </c>
      <c r="I62" s="8">
        <f>178529.95</f>
        <v>178529.95</v>
      </c>
      <c r="J62" s="12">
        <v>16243.09</v>
      </c>
      <c r="K62" s="12">
        <v>16243.09</v>
      </c>
      <c r="L62" s="12">
        <v>16243.09</v>
      </c>
      <c r="M62" s="12">
        <v>16243.09</v>
      </c>
      <c r="N62" s="4" t="s">
        <v>170</v>
      </c>
      <c r="O62" s="4" t="s">
        <v>115</v>
      </c>
      <c r="P62" s="11" t="s">
        <v>110</v>
      </c>
      <c r="Q62" s="2">
        <v>43555</v>
      </c>
      <c r="R62" s="2">
        <v>43567</v>
      </c>
    </row>
    <row r="63" spans="1:18" x14ac:dyDescent="0.25">
      <c r="A63" s="13">
        <v>2019</v>
      </c>
      <c r="B63" s="2">
        <v>43466</v>
      </c>
      <c r="C63" s="2">
        <v>43555</v>
      </c>
      <c r="D63" s="5">
        <v>3000</v>
      </c>
      <c r="E63">
        <v>3700</v>
      </c>
      <c r="F63" s="10">
        <v>379</v>
      </c>
      <c r="G63" s="7" t="s">
        <v>101</v>
      </c>
      <c r="H63" s="8">
        <v>600</v>
      </c>
      <c r="I63" s="8">
        <f>600</f>
        <v>600</v>
      </c>
      <c r="J63" s="12">
        <v>0</v>
      </c>
      <c r="K63" s="12">
        <v>0</v>
      </c>
      <c r="L63" s="12">
        <v>0</v>
      </c>
      <c r="M63" s="12">
        <v>0</v>
      </c>
      <c r="N63" s="4" t="s">
        <v>171</v>
      </c>
      <c r="O63" s="4" t="s">
        <v>115</v>
      </c>
      <c r="P63" s="11" t="s">
        <v>110</v>
      </c>
      <c r="Q63" s="2">
        <v>43555</v>
      </c>
      <c r="R63" s="2">
        <v>43567</v>
      </c>
    </row>
    <row r="64" spans="1:18" x14ac:dyDescent="0.25">
      <c r="A64" s="13">
        <v>2019</v>
      </c>
      <c r="B64" s="2">
        <v>43466</v>
      </c>
      <c r="C64" s="2">
        <v>43555</v>
      </c>
      <c r="D64" s="5">
        <v>3000</v>
      </c>
      <c r="E64">
        <v>3800</v>
      </c>
      <c r="F64" s="10">
        <v>381</v>
      </c>
      <c r="G64" s="7" t="s">
        <v>102</v>
      </c>
      <c r="H64" s="8">
        <v>242000</v>
      </c>
      <c r="I64" s="8">
        <f>242000</f>
        <v>242000</v>
      </c>
      <c r="J64" s="12">
        <v>22148.799999999999</v>
      </c>
      <c r="K64" s="12">
        <v>22148.799999999999</v>
      </c>
      <c r="L64" s="12">
        <v>22148.799999999999</v>
      </c>
      <c r="M64" s="12">
        <v>22148.799999999999</v>
      </c>
      <c r="N64" s="4" t="s">
        <v>172</v>
      </c>
      <c r="O64" s="4" t="s">
        <v>115</v>
      </c>
      <c r="P64" s="11" t="s">
        <v>110</v>
      </c>
      <c r="Q64" s="2">
        <v>43555</v>
      </c>
      <c r="R64" s="2">
        <v>43567</v>
      </c>
    </row>
    <row r="65" spans="1:18" x14ac:dyDescent="0.25">
      <c r="A65" s="13">
        <v>2019</v>
      </c>
      <c r="B65" s="2">
        <v>43466</v>
      </c>
      <c r="C65" s="2">
        <v>43555</v>
      </c>
      <c r="D65" s="5">
        <v>3000</v>
      </c>
      <c r="E65">
        <v>3800</v>
      </c>
      <c r="F65" s="10">
        <v>383</v>
      </c>
      <c r="G65" s="7" t="s">
        <v>103</v>
      </c>
      <c r="H65" s="8">
        <v>1384033.9</v>
      </c>
      <c r="I65" s="8">
        <f>1434107.49</f>
        <v>1434107.49</v>
      </c>
      <c r="J65" s="12">
        <v>390043.22</v>
      </c>
      <c r="K65" s="12">
        <v>384359.22</v>
      </c>
      <c r="L65" s="12">
        <v>384359.22</v>
      </c>
      <c r="M65" s="12">
        <v>379124.14</v>
      </c>
      <c r="N65" s="4" t="s">
        <v>173</v>
      </c>
      <c r="O65" s="4" t="s">
        <v>115</v>
      </c>
      <c r="P65" s="11" t="s">
        <v>110</v>
      </c>
      <c r="Q65" s="2">
        <v>43555</v>
      </c>
      <c r="R65" s="2">
        <v>43567</v>
      </c>
    </row>
    <row r="66" spans="1:18" x14ac:dyDescent="0.25">
      <c r="A66" s="13">
        <v>2019</v>
      </c>
      <c r="B66" s="2">
        <v>43466</v>
      </c>
      <c r="C66" s="2">
        <v>43555</v>
      </c>
      <c r="D66" s="5">
        <v>3000</v>
      </c>
      <c r="E66">
        <v>3800</v>
      </c>
      <c r="F66" s="10">
        <v>385</v>
      </c>
      <c r="G66" s="7" t="s">
        <v>104</v>
      </c>
      <c r="H66" s="8">
        <v>87187.4</v>
      </c>
      <c r="I66" s="8">
        <f>87187.4</f>
        <v>87187.4</v>
      </c>
      <c r="J66" s="12">
        <v>2907.88</v>
      </c>
      <c r="K66" s="12">
        <v>2907.88</v>
      </c>
      <c r="L66" s="12">
        <v>2907.88</v>
      </c>
      <c r="M66" s="12">
        <v>2907.88</v>
      </c>
      <c r="N66" s="4" t="s">
        <v>174</v>
      </c>
      <c r="O66" s="4" t="s">
        <v>115</v>
      </c>
      <c r="P66" s="11" t="s">
        <v>110</v>
      </c>
      <c r="Q66" s="2">
        <v>43555</v>
      </c>
      <c r="R66" s="2">
        <v>43567</v>
      </c>
    </row>
    <row r="67" spans="1:18" x14ac:dyDescent="0.25">
      <c r="A67" s="13">
        <v>2019</v>
      </c>
      <c r="B67" s="2">
        <v>43466</v>
      </c>
      <c r="C67" s="2">
        <v>43555</v>
      </c>
      <c r="D67" s="5">
        <v>3000</v>
      </c>
      <c r="E67">
        <v>3900</v>
      </c>
      <c r="F67" s="10">
        <v>392</v>
      </c>
      <c r="G67" s="7" t="s">
        <v>105</v>
      </c>
      <c r="H67" s="8">
        <v>105115</v>
      </c>
      <c r="I67" s="8">
        <f>115555</f>
        <v>115555</v>
      </c>
      <c r="J67" s="12">
        <v>54590.400000000001</v>
      </c>
      <c r="K67" s="12">
        <v>54590.400000000001</v>
      </c>
      <c r="L67" s="12">
        <v>54590.400000000001</v>
      </c>
      <c r="M67" s="12">
        <v>54590.400000000001</v>
      </c>
      <c r="N67" s="4" t="s">
        <v>175</v>
      </c>
      <c r="O67" s="4" t="s">
        <v>115</v>
      </c>
      <c r="P67" s="11" t="s">
        <v>110</v>
      </c>
      <c r="Q67" s="2">
        <v>43555</v>
      </c>
      <c r="R67" s="2">
        <v>43567</v>
      </c>
    </row>
    <row r="68" spans="1:18" x14ac:dyDescent="0.25">
      <c r="A68" s="13">
        <v>2019</v>
      </c>
      <c r="B68" s="2">
        <v>43466</v>
      </c>
      <c r="C68" s="2">
        <v>43555</v>
      </c>
      <c r="D68" s="5">
        <v>3000</v>
      </c>
      <c r="E68">
        <v>3900</v>
      </c>
      <c r="F68" s="10">
        <v>399</v>
      </c>
      <c r="G68" s="7" t="s">
        <v>106</v>
      </c>
      <c r="H68" s="8">
        <v>6000</v>
      </c>
      <c r="I68" s="8">
        <f>6000</f>
        <v>6000</v>
      </c>
      <c r="J68" s="12">
        <v>0</v>
      </c>
      <c r="K68" s="12">
        <v>0</v>
      </c>
      <c r="L68" s="12">
        <v>0</v>
      </c>
      <c r="M68" s="12">
        <v>0</v>
      </c>
      <c r="N68" s="4" t="s">
        <v>176</v>
      </c>
      <c r="O68" s="4" t="s">
        <v>115</v>
      </c>
      <c r="P68" s="11" t="s">
        <v>110</v>
      </c>
      <c r="Q68" s="2">
        <v>43555</v>
      </c>
      <c r="R68" s="2">
        <v>43567</v>
      </c>
    </row>
    <row r="69" spans="1:18" x14ac:dyDescent="0.25">
      <c r="A69" s="13">
        <v>2019</v>
      </c>
      <c r="B69" s="2">
        <v>43466</v>
      </c>
      <c r="C69" s="2">
        <v>43555</v>
      </c>
      <c r="D69" s="5">
        <v>3000</v>
      </c>
      <c r="E69">
        <v>4400</v>
      </c>
      <c r="F69" s="10">
        <v>442</v>
      </c>
      <c r="G69" s="7" t="s">
        <v>107</v>
      </c>
      <c r="H69" s="8">
        <v>330000</v>
      </c>
      <c r="I69" s="8">
        <f>330000</f>
        <v>330000</v>
      </c>
      <c r="J69" s="12">
        <v>129000</v>
      </c>
      <c r="K69" s="12">
        <v>129000</v>
      </c>
      <c r="L69" s="12">
        <v>129000</v>
      </c>
      <c r="M69" s="12">
        <v>129000</v>
      </c>
      <c r="N69" s="4" t="s">
        <v>177</v>
      </c>
      <c r="O69" s="4" t="s">
        <v>115</v>
      </c>
      <c r="P69" s="11" t="s">
        <v>110</v>
      </c>
      <c r="Q69" s="2">
        <v>43555</v>
      </c>
      <c r="R69" s="2">
        <v>43567</v>
      </c>
    </row>
    <row r="70" spans="1:18" x14ac:dyDescent="0.25">
      <c r="A70" s="13">
        <v>2019</v>
      </c>
      <c r="B70" s="2">
        <v>43466</v>
      </c>
      <c r="C70" s="2">
        <v>43555</v>
      </c>
      <c r="D70" s="5">
        <v>3000</v>
      </c>
      <c r="E70">
        <v>5100</v>
      </c>
      <c r="F70" s="10">
        <v>511</v>
      </c>
      <c r="G70" s="7" t="s">
        <v>108</v>
      </c>
      <c r="H70" s="8">
        <v>131243.72</v>
      </c>
      <c r="I70" s="8">
        <f>53852.12</f>
        <v>53852.12</v>
      </c>
      <c r="J70" s="12">
        <v>11145.28</v>
      </c>
      <c r="K70" s="12">
        <v>0</v>
      </c>
      <c r="L70" s="12">
        <v>0</v>
      </c>
      <c r="M70" s="12">
        <v>0</v>
      </c>
      <c r="N70" s="4" t="s">
        <v>178</v>
      </c>
      <c r="O70" s="4" t="s">
        <v>115</v>
      </c>
      <c r="P70" s="11" t="s">
        <v>110</v>
      </c>
      <c r="Q70" s="2">
        <v>43555</v>
      </c>
      <c r="R70" s="2">
        <v>43567</v>
      </c>
    </row>
    <row r="71" spans="1:18" x14ac:dyDescent="0.25">
      <c r="A71" s="13">
        <v>2019</v>
      </c>
      <c r="B71" s="2">
        <v>43466</v>
      </c>
      <c r="C71" s="2">
        <v>43555</v>
      </c>
      <c r="D71">
        <v>3000</v>
      </c>
      <c r="E71">
        <v>5100</v>
      </c>
      <c r="F71" s="10">
        <v>515</v>
      </c>
      <c r="G71" s="7" t="s">
        <v>109</v>
      </c>
      <c r="H71" s="8">
        <v>502964.28</v>
      </c>
      <c r="I71" s="8">
        <f>567355.88</f>
        <v>567355.88</v>
      </c>
      <c r="J71" s="12">
        <v>64391.6</v>
      </c>
      <c r="K71" s="12">
        <v>0</v>
      </c>
      <c r="L71" s="12">
        <v>0</v>
      </c>
      <c r="M71" s="12">
        <v>0</v>
      </c>
      <c r="N71" s="4" t="s">
        <v>179</v>
      </c>
      <c r="O71" s="4" t="s">
        <v>115</v>
      </c>
      <c r="P71" s="11" t="s">
        <v>110</v>
      </c>
      <c r="Q71" s="2">
        <v>43555</v>
      </c>
      <c r="R71" s="2">
        <v>43567</v>
      </c>
    </row>
    <row r="72" spans="1:18" x14ac:dyDescent="0.25">
      <c r="A72" s="13">
        <v>2019</v>
      </c>
      <c r="B72" s="2">
        <v>43466</v>
      </c>
      <c r="C72" s="2">
        <v>43555</v>
      </c>
      <c r="D72">
        <v>4000</v>
      </c>
      <c r="E72">
        <v>5200</v>
      </c>
      <c r="F72" s="10">
        <v>521</v>
      </c>
      <c r="G72" s="7" t="s">
        <v>114</v>
      </c>
      <c r="H72" s="8">
        <v>0</v>
      </c>
      <c r="I72" s="8">
        <f>13000</f>
        <v>13000</v>
      </c>
      <c r="J72" s="12">
        <v>7211</v>
      </c>
      <c r="K72" s="12">
        <v>7211</v>
      </c>
      <c r="L72" s="12">
        <v>7211</v>
      </c>
      <c r="M72" s="12">
        <v>7211</v>
      </c>
      <c r="N72" s="4" t="s">
        <v>180</v>
      </c>
      <c r="O72" s="4" t="s">
        <v>115</v>
      </c>
      <c r="P72" s="11" t="s">
        <v>110</v>
      </c>
      <c r="Q72" s="2">
        <v>43555</v>
      </c>
      <c r="R72" s="2">
        <v>43567</v>
      </c>
    </row>
  </sheetData>
  <mergeCells count="7">
    <mergeCell ref="A6:R6"/>
    <mergeCell ref="A2:C2"/>
    <mergeCell ref="D2:F2"/>
    <mergeCell ref="G2:I2"/>
    <mergeCell ref="A3:C3"/>
    <mergeCell ref="D3:F3"/>
    <mergeCell ref="G3:I3"/>
  </mergeCells>
  <hyperlinks>
    <hyperlink ref="O8" r:id="rId1"/>
    <hyperlink ref="O9:O19" r:id="rId2" display="http://encino.colson.edu.mx/Transparencia/recfin/ETCA-II-13.xlsx"/>
    <hyperlink ref="O20" r:id="rId3"/>
    <hyperlink ref="O32" r:id="rId4"/>
    <hyperlink ref="O21:O31" r:id="rId5" display="http://encino.colson.edu.mx/Transparencia/recfin/ETCA-II-13.xlsx"/>
    <hyperlink ref="O33:O37" r:id="rId6" display="http://encino.colson.edu.mx/Transparencia/recfin/ETCA-II-13.xlsx"/>
    <hyperlink ref="O38" r:id="rId7"/>
    <hyperlink ref="O39:O49" r:id="rId8" display="http://encino.colson.edu.mx/Transparencia/recfin/ETCA-II-13.xlsx"/>
    <hyperlink ref="O50" r:id="rId9"/>
    <hyperlink ref="O51:O52" r:id="rId10" display="http://encino.colson.edu.mx/Transparencia/recfin/ETCA-II-13.xlsx"/>
    <hyperlink ref="O53" r:id="rId11"/>
    <hyperlink ref="O54:O64" r:id="rId12" display="http://encino.colson.edu.mx/Transparencia/recfin/ETCA-II-13.xlsx"/>
    <hyperlink ref="O65" r:id="rId13"/>
    <hyperlink ref="O66:O72" r:id="rId14" display="http://encino.colson.edu.mx/Transparencia/recfin/ETCA-II-13.xlsx"/>
    <hyperlink ref="N8" r:id="rId15" display="http://encino.colson.edu.mx/Transparencia/recfin/VARIACIONES 1ER.  TRIMESTRE 20"/>
    <hyperlink ref="N9:N72" r:id="rId16" display="http://encino.colson.edu.mx/Transparencia/recfin/VARIACIONES 1ER.  TRIMESTRE 20"/>
  </hyperlinks>
  <pageMargins left="0.7" right="0.7" top="0.75" bottom="0.75" header="0.3" footer="0.3"/>
  <pageSetup orientation="portrait" r:id="rId1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ABEEB0BD2212548892980995340B8D7" ma:contentTypeVersion="8" ma:contentTypeDescription="Crear nuevo documento." ma:contentTypeScope="" ma:versionID="937c159c0e875aa741ea787bba7cb149">
  <xsd:schema xmlns:xsd="http://www.w3.org/2001/XMLSchema" xmlns:p="http://schemas.microsoft.com/office/2006/metadata/properties" xmlns:ns1="http://schemas.microsoft.com/sharepoint/v3" targetNamespace="http://schemas.microsoft.com/office/2006/metadata/properties" ma:root="true" ma:fieldsID="9cbb0f12a280ed582fa1ff427126a8c2" ns1:_="">
    <xsd:import namespace="http://schemas.microsoft.com/sharepoint/v3"/>
    <xsd:element name="properties">
      <xsd:complexType>
        <xsd:sequence>
          <xsd:element name="documentManagement">
            <xsd:complexType>
              <xsd:all>
                <xsd:element ref="ns1:ItemDisplayOrde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ItemDisplayOrder" ma:index="8" nillable="true" ma:displayName="Orden" ma:internalName="ItemDisplayOrder"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temDisplayOrder xmlns="http://schemas.microsoft.com/sharepoint/v3">11</ItemDisplayOrder>
  </documentManagement>
</p:properties>
</file>

<file path=customXml/itemProps1.xml><?xml version="1.0" encoding="utf-8"?>
<ds:datastoreItem xmlns:ds="http://schemas.openxmlformats.org/officeDocument/2006/customXml" ds:itemID="{A952F925-3268-48BA-82F5-F3E58F91367B}"/>
</file>

<file path=customXml/itemProps2.xml><?xml version="1.0" encoding="utf-8"?>
<ds:datastoreItem xmlns:ds="http://schemas.openxmlformats.org/officeDocument/2006/customXml" ds:itemID="{CC183CD4-FF37-4E34-B0D8-16963BCD4958}"/>
</file>

<file path=customXml/itemProps3.xml><?xml version="1.0" encoding="utf-8"?>
<ds:datastoreItem xmlns:ds="http://schemas.openxmlformats.org/officeDocument/2006/customXml" ds:itemID="{01C3ED70-3B72-4000-901D-591C873B24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financiero Capitulo,Concepto y Partida (Primer trimestre 2019)</dc:title>
  <dc:creator>Apache POI</dc:creator>
  <cp:lastModifiedBy>Alma A. Echeagaray Lara</cp:lastModifiedBy>
  <dcterms:created xsi:type="dcterms:W3CDTF">2018-04-12T22:20:46Z</dcterms:created>
  <dcterms:modified xsi:type="dcterms:W3CDTF">2019-04-23T21:21:14Z</dcterms:modified>
  <cp:contentType>Documento</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0x0101005ABEEB0BD2212548892980995340B8D7</vt:lpwstr>
  </property>
</Properties>
</file>